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ultura\Desktop\"/>
    </mc:Choice>
  </mc:AlternateContent>
  <xr:revisionPtr revIDLastSave="0" documentId="8_{AD146A39-A287-4FA4-A1CE-72B3CCE57314}" xr6:coauthVersionLast="47" xr6:coauthVersionMax="47" xr10:uidLastSave="{00000000-0000-0000-0000-000000000000}"/>
  <bookViews>
    <workbookView xWindow="5475" yWindow="3795" windowWidth="21600" windowHeight="11295" tabRatio="987" activeTab="9" xr2:uid="{00000000-000D-0000-FFFF-FFFF00000000}"/>
  </bookViews>
  <sheets>
    <sheet name="Ostatní služby" sheetId="11" r:id="rId1"/>
    <sheet name="Technické služby" sheetId="4" r:id="rId2"/>
    <sheet name="Prodej dřeva" sheetId="12" r:id="rId3"/>
    <sheet name="Hřbitov" sheetId="14" r:id="rId4"/>
    <sheet name="Obecní dům" sheetId="8" r:id="rId5"/>
    <sheet name="Nájmy nemovitostí" sheetId="6" r:id="rId6"/>
    <sheet name="Odpady" sheetId="10" r:id="rId7"/>
    <sheet name="Náklady popelnice" sheetId="9" r:id="rId8"/>
    <sheet name="z.č. 106-1999 Sb." sheetId="15" r:id="rId9"/>
    <sheet name="Soutisk" sheetId="13" r:id="rId10"/>
  </sheets>
  <definedNames>
    <definedName name="_xlnm.Print_Area" localSheetId="3">Hřbitov!$A$1:$F$14</definedName>
    <definedName name="_xlnm.Print_Area" localSheetId="5">'Nájmy nemovitostí'!$A$1:$F$24</definedName>
    <definedName name="_xlnm.Print_Area" localSheetId="4">'Obecní dům'!$A$1:$F$20</definedName>
    <definedName name="_xlnm.Print_Area" localSheetId="6">Odpady!$A$1:$F$39</definedName>
    <definedName name="_xlnm.Print_Area" localSheetId="0">'Ostatní služby'!$A$1:$F$19</definedName>
    <definedName name="_xlnm.Print_Area" localSheetId="2">'Prodej dřeva'!$A$1:$F$18</definedName>
    <definedName name="_xlnm.Print_Area" localSheetId="1">'Technické služby'!$A$1:$F$39</definedName>
  </definedNames>
  <calcPr calcId="191029"/>
</workbook>
</file>

<file path=xl/calcChain.xml><?xml version="1.0" encoding="utf-8"?>
<calcChain xmlns="http://schemas.openxmlformats.org/spreadsheetml/2006/main">
  <c r="F6" i="13" l="1"/>
  <c r="C27" i="13"/>
  <c r="H20" i="13"/>
  <c r="F20" i="13" s="1"/>
  <c r="H19" i="13"/>
  <c r="F19" i="13" s="1"/>
  <c r="H18" i="13"/>
  <c r="F18" i="13" s="1"/>
  <c r="H17" i="13"/>
  <c r="F17" i="13" s="1"/>
  <c r="H16" i="13"/>
  <c r="F16" i="13" s="1"/>
  <c r="H15" i="13"/>
  <c r="F15" i="13" s="1"/>
  <c r="H14" i="13"/>
  <c r="F14" i="13" s="1"/>
  <c r="H13" i="13"/>
  <c r="F13" i="13" s="1"/>
  <c r="H12" i="13"/>
  <c r="F12" i="13" s="1"/>
  <c r="H11" i="13"/>
  <c r="F11" i="13" s="1"/>
  <c r="H10" i="13"/>
  <c r="F10" i="13" s="1"/>
  <c r="H9" i="13"/>
  <c r="F9" i="13" s="1"/>
  <c r="H8" i="13"/>
  <c r="F8" i="13" s="1"/>
  <c r="H7" i="13"/>
  <c r="F7" i="13" s="1"/>
  <c r="H6" i="13"/>
  <c r="H5" i="13"/>
  <c r="F5" i="13" s="1"/>
  <c r="H4" i="13"/>
  <c r="F4" i="13" s="1"/>
  <c r="A24" i="13"/>
  <c r="A25" i="13"/>
  <c r="A27" i="13"/>
  <c r="H19" i="15"/>
  <c r="F19" i="15" s="1"/>
  <c r="H18" i="15"/>
  <c r="F18" i="15" s="1"/>
  <c r="H17" i="15"/>
  <c r="F17" i="15" s="1"/>
  <c r="H16" i="15"/>
  <c r="F16" i="15" s="1"/>
  <c r="H15" i="15"/>
  <c r="F15" i="15" s="1"/>
  <c r="H14" i="15"/>
  <c r="F14" i="15" s="1"/>
  <c r="H11" i="15"/>
  <c r="F11" i="15" s="1"/>
  <c r="H10" i="15"/>
  <c r="F10" i="15" s="1"/>
  <c r="H8" i="15"/>
  <c r="F8" i="15" s="1"/>
  <c r="H6" i="15"/>
  <c r="F6" i="15" s="1"/>
  <c r="H5" i="15"/>
  <c r="F5" i="15" s="1"/>
  <c r="H7" i="15"/>
  <c r="F7" i="15" s="1"/>
  <c r="H9" i="15"/>
  <c r="F9" i="15" s="1"/>
  <c r="H12" i="15"/>
  <c r="F12" i="15" s="1"/>
  <c r="H13" i="15"/>
  <c r="F13" i="15" s="1"/>
  <c r="H20" i="15"/>
  <c r="F20" i="15" s="1"/>
  <c r="F4" i="11"/>
  <c r="H4" i="15"/>
  <c r="F4" i="15" s="1"/>
  <c r="H4" i="11"/>
  <c r="F16" i="10"/>
  <c r="F17" i="10"/>
  <c r="F18" i="10"/>
  <c r="F19" i="10"/>
  <c r="F20" i="10"/>
  <c r="F21" i="10"/>
  <c r="F22" i="10"/>
  <c r="A37" i="10"/>
  <c r="A36" i="10"/>
  <c r="F15" i="10"/>
  <c r="F12" i="10"/>
  <c r="F7" i="10"/>
  <c r="F4" i="10"/>
  <c r="F13" i="10"/>
  <c r="F14" i="10"/>
  <c r="F31" i="10"/>
  <c r="F32" i="10"/>
  <c r="F33" i="10"/>
  <c r="H11" i="8"/>
  <c r="F11" i="8" s="1"/>
  <c r="N9" i="9" l="1"/>
  <c r="C14" i="14" l="1"/>
  <c r="A12" i="14"/>
  <c r="A11" i="14"/>
  <c r="H7" i="14"/>
  <c r="F7" i="14" s="1"/>
  <c r="H6" i="14"/>
  <c r="F6" i="14" s="1"/>
  <c r="H5" i="14"/>
  <c r="F5" i="14"/>
  <c r="H4" i="14"/>
  <c r="F4" i="14" s="1"/>
  <c r="C39" i="10" l="1"/>
  <c r="C20" i="8"/>
  <c r="A18" i="8"/>
  <c r="A17" i="8"/>
  <c r="C24" i="6"/>
  <c r="A22" i="6"/>
  <c r="A21" i="6"/>
  <c r="C18" i="12"/>
  <c r="A16" i="12"/>
  <c r="A15" i="12"/>
  <c r="H11" i="12" l="1"/>
  <c r="F11" i="12" s="1"/>
  <c r="H10" i="12"/>
  <c r="F10" i="12" s="1"/>
  <c r="H9" i="12"/>
  <c r="F9" i="12" s="1"/>
  <c r="N7" i="9" l="1"/>
  <c r="H5" i="12" l="1"/>
  <c r="F5" i="12" s="1"/>
  <c r="H6" i="12"/>
  <c r="F6" i="12" s="1"/>
  <c r="H7" i="12"/>
  <c r="F7" i="12" s="1"/>
  <c r="H8" i="12"/>
  <c r="F8" i="12" s="1"/>
  <c r="H4" i="12"/>
  <c r="F4" i="12" s="1"/>
  <c r="H14" i="8"/>
  <c r="F14" i="8" s="1"/>
  <c r="H13" i="8"/>
  <c r="F13" i="8" s="1"/>
  <c r="H12" i="8"/>
  <c r="F12" i="8" s="1"/>
  <c r="H10" i="8"/>
  <c r="F10" i="8" s="1"/>
  <c r="H9" i="8"/>
  <c r="H8" i="8"/>
  <c r="H7" i="8"/>
  <c r="H6" i="8"/>
  <c r="F6" i="8" s="1"/>
  <c r="H5" i="8"/>
  <c r="F5" i="8" s="1"/>
  <c r="H4" i="8"/>
  <c r="F4" i="8" s="1"/>
  <c r="H18" i="6"/>
  <c r="H17" i="6"/>
  <c r="F17" i="6" s="1"/>
  <c r="H16" i="6"/>
  <c r="H14" i="6"/>
  <c r="H13" i="6"/>
  <c r="H12" i="6"/>
  <c r="H11" i="6"/>
  <c r="H10" i="6"/>
  <c r="H9" i="6"/>
  <c r="F9" i="6" s="1"/>
  <c r="H8" i="6"/>
  <c r="F8" i="6" s="1"/>
  <c r="H7" i="6"/>
  <c r="F7" i="6" s="1"/>
  <c r="H6" i="6"/>
  <c r="F6" i="6" s="1"/>
  <c r="H5" i="6"/>
  <c r="F5" i="6" s="1"/>
  <c r="H4" i="6"/>
  <c r="F4" i="6" s="1"/>
  <c r="H13" i="11"/>
  <c r="H12" i="11"/>
  <c r="F12" i="11" s="1"/>
  <c r="H11" i="11"/>
  <c r="F11" i="11" s="1"/>
  <c r="H10" i="11"/>
  <c r="F10" i="11" s="1"/>
  <c r="H9" i="11"/>
  <c r="F9" i="11" s="1"/>
  <c r="H8" i="11"/>
  <c r="F8" i="11" s="1"/>
  <c r="H7" i="11"/>
  <c r="F7" i="11" s="1"/>
  <c r="H6" i="11"/>
  <c r="F6" i="11" s="1"/>
  <c r="H5" i="11"/>
  <c r="F5" i="11" s="1"/>
  <c r="F30" i="4"/>
  <c r="H11" i="4"/>
  <c r="H5" i="4"/>
  <c r="F5" i="4" s="1"/>
  <c r="H6" i="4"/>
  <c r="F6" i="4" s="1"/>
  <c r="H7" i="4"/>
  <c r="F7" i="4" s="1"/>
  <c r="H8" i="4"/>
  <c r="F8" i="4" s="1"/>
  <c r="H9" i="4"/>
  <c r="F9" i="4" s="1"/>
  <c r="H10" i="4"/>
  <c r="F10" i="4" s="1"/>
  <c r="H12" i="4"/>
  <c r="F12" i="4" s="1"/>
  <c r="H13" i="4"/>
  <c r="F13" i="4" s="1"/>
  <c r="H14" i="4"/>
  <c r="F14" i="4" s="1"/>
  <c r="H15" i="4"/>
  <c r="F15" i="4" s="1"/>
  <c r="H16" i="4"/>
  <c r="F16" i="4" s="1"/>
  <c r="H17" i="4"/>
  <c r="F17" i="4" s="1"/>
  <c r="H18" i="4"/>
  <c r="H19" i="4"/>
  <c r="H20" i="4"/>
  <c r="F20" i="4" s="1"/>
  <c r="H21" i="4"/>
  <c r="F21" i="4" s="1"/>
  <c r="H22" i="4"/>
  <c r="F22" i="4" s="1"/>
  <c r="H23" i="4"/>
  <c r="F23" i="4" s="1"/>
  <c r="H24" i="4"/>
  <c r="F24" i="4" s="1"/>
  <c r="H25" i="4"/>
  <c r="H28" i="4"/>
  <c r="F28" i="4" s="1"/>
  <c r="H29" i="4"/>
  <c r="F29" i="4" s="1"/>
  <c r="H30" i="4"/>
  <c r="H31" i="4"/>
  <c r="F31" i="4" s="1"/>
  <c r="H32" i="4"/>
  <c r="F32" i="4" s="1"/>
  <c r="H33" i="4"/>
  <c r="F33" i="4" s="1"/>
  <c r="H4" i="4"/>
  <c r="H4" i="9" l="1"/>
  <c r="G8" i="9" s="1"/>
  <c r="G10" i="9" s="1"/>
  <c r="G18" i="9" l="1"/>
  <c r="G20" i="9" s="1"/>
  <c r="G14" i="9"/>
  <c r="G16" i="9" s="1"/>
  <c r="H26" i="4" l="1"/>
  <c r="H27" i="4"/>
</calcChain>
</file>

<file path=xl/sharedStrings.xml><?xml version="1.0" encoding="utf-8"?>
<sst xmlns="http://schemas.openxmlformats.org/spreadsheetml/2006/main" count="386" uniqueCount="184">
  <si>
    <t xml:space="preserve">Strojní práce </t>
  </si>
  <si>
    <t>Ostatní</t>
  </si>
  <si>
    <t>Zednické práce</t>
  </si>
  <si>
    <t>Bagry a naklad.</t>
  </si>
  <si>
    <t>Dlažební práce</t>
  </si>
  <si>
    <t>Údržba zeleně</t>
  </si>
  <si>
    <t>Sečení</t>
  </si>
  <si>
    <t>Ruční sečení</t>
  </si>
  <si>
    <t>Ostatní služby</t>
  </si>
  <si>
    <t>Použitá dlažba 30 x 30 cm</t>
  </si>
  <si>
    <t>Použitá dlažba 50 x 50 cm</t>
  </si>
  <si>
    <t>Prodej</t>
  </si>
  <si>
    <t>Řezačka asfaltu</t>
  </si>
  <si>
    <t>Platnost ceníku od:</t>
  </si>
  <si>
    <t>hodina</t>
  </si>
  <si>
    <r>
      <t>m</t>
    </r>
    <r>
      <rPr>
        <vertAlign val="superscript"/>
        <sz val="11"/>
        <color rgb="FF000000"/>
        <rFont val="Calibri"/>
        <family val="2"/>
        <charset val="238"/>
      </rPr>
      <t>2</t>
    </r>
  </si>
  <si>
    <t>bm</t>
  </si>
  <si>
    <t>Ořezávání dřevin</t>
  </si>
  <si>
    <t>tuna</t>
  </si>
  <si>
    <t>kus</t>
  </si>
  <si>
    <t>den</t>
  </si>
  <si>
    <t>Jednotka</t>
  </si>
  <si>
    <t>Cena bez DPH</t>
  </si>
  <si>
    <t>1 prm</t>
  </si>
  <si>
    <t xml:space="preserve">Tento ceník je vydaný Obcí Dolní Bojanovice na základě rozhodnutí Rady obce </t>
  </si>
  <si>
    <t>Zednické práce obsahují pouze cenu za práci bez materiálu.</t>
  </si>
  <si>
    <t>Pokládka obrubníků bez. mat</t>
  </si>
  <si>
    <t>JCB 3CX</t>
  </si>
  <si>
    <t>Bobcat  S175</t>
  </si>
  <si>
    <t>Nilfisk 2150 Park Ranger</t>
  </si>
  <si>
    <t>Ceník na prodej a služby obce Dolní Bojanovice</t>
  </si>
  <si>
    <t>Štěpkovač Pezzolato</t>
  </si>
  <si>
    <t>Ostatní práce</t>
  </si>
  <si>
    <t>Jiné zednické práce 1 pracovník</t>
  </si>
  <si>
    <t>Manuální práce 1 pracovník</t>
  </si>
  <si>
    <t>Popis položky</t>
  </si>
  <si>
    <t>Desta D20</t>
  </si>
  <si>
    <t>-</t>
  </si>
  <si>
    <t>Recyklát betonový</t>
  </si>
  <si>
    <t>Recyklát směsný</t>
  </si>
  <si>
    <t>Umístění reklamních poutačů</t>
  </si>
  <si>
    <t>Sloupy veřejného osv.</t>
  </si>
  <si>
    <t>Pozemky</t>
  </si>
  <si>
    <t>Ul. Hlavní, Josefovská, Hodonínská</t>
  </si>
  <si>
    <t>Ostatní ulice v obci</t>
  </si>
  <si>
    <t>Ceník na pronájem a služby obce Dolní Bojanovice</t>
  </si>
  <si>
    <t xml:space="preserve">Obecní dům </t>
  </si>
  <si>
    <t xml:space="preserve">Pronájem předsálí </t>
  </si>
  <si>
    <t xml:space="preserve">Firemní akce, prezentace firem </t>
  </si>
  <si>
    <t xml:space="preserve">individuální cena dle rozhodnutí rady obce </t>
  </si>
  <si>
    <t>Výpočet nákladů na svoz popelnic:</t>
  </si>
  <si>
    <t>Celkové množství produkce odpadů z popelnic za rok</t>
  </si>
  <si>
    <t>V tunách</t>
  </si>
  <si>
    <t>V kg</t>
  </si>
  <si>
    <t>Celkové náklady na svoz a likvidaci odpadů z popelnic</t>
  </si>
  <si>
    <t>Množství odpadu na 10 l objemu nádoby v kg</t>
  </si>
  <si>
    <t>Náklady na vývoz popelnice o objemu 120 l</t>
  </si>
  <si>
    <t>Náklady na vývoz popelnice o objemu 120 l za rok</t>
  </si>
  <si>
    <t>Celkové náklady na  likivadci jednoho kila SKO z popelnic</t>
  </si>
  <si>
    <t>Odhadované náklady na kilo SKO z popelnic po zvýšení cen</t>
  </si>
  <si>
    <t>Náklady na likvidaci množství odpadu 10 l za rok</t>
  </si>
  <si>
    <t>Náklady na likvidaci množství odpadu 10 l</t>
  </si>
  <si>
    <t>Ceny TESPRA pro srovnání</t>
  </si>
  <si>
    <t>město</t>
  </si>
  <si>
    <t>mimo město</t>
  </si>
  <si>
    <t>120 l</t>
  </si>
  <si>
    <t>240 l</t>
  </si>
  <si>
    <t>veřejné prostranství - krátkodobý</t>
  </si>
  <si>
    <r>
      <t>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>/den</t>
    </r>
  </si>
  <si>
    <t>veřejné prostranství - dlouhodobý</t>
  </si>
  <si>
    <r>
      <t>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>/rok</t>
    </r>
  </si>
  <si>
    <t>Doprava s vlekem</t>
  </si>
  <si>
    <t>Doprava s kont. vlekem</t>
  </si>
  <si>
    <t>Sečení mulčovačem</t>
  </si>
  <si>
    <t>Sečení příkopovým ramenem</t>
  </si>
  <si>
    <t>Likvidace nerecyklovatelné sutě</t>
  </si>
  <si>
    <t>víkend</t>
  </si>
  <si>
    <t>Kopírování</t>
  </si>
  <si>
    <t>Drobné akce(oběd, schůze, smuteční hostina, apod.) 5 hodin</t>
  </si>
  <si>
    <t>Veřejné kulturní akce (ples, divadlo, koncert, apod.)</t>
  </si>
  <si>
    <t>Veřejné akce ostatní</t>
  </si>
  <si>
    <t>Svatby a rodinné oslavy</t>
  </si>
  <si>
    <t xml:space="preserve">Příslušenství </t>
  </si>
  <si>
    <t xml:space="preserve">Inzerce reklamního sdělení </t>
  </si>
  <si>
    <t>Bytové domy</t>
  </si>
  <si>
    <t>Na Hrázce 62</t>
  </si>
  <si>
    <t>U školky 370</t>
  </si>
  <si>
    <r>
      <t>1 m</t>
    </r>
    <r>
      <rPr>
        <vertAlign val="superscript"/>
        <sz val="11"/>
        <color rgb="FF000000"/>
        <rFont val="Calibri"/>
        <family val="2"/>
        <charset val="238"/>
      </rPr>
      <t>3</t>
    </r>
  </si>
  <si>
    <t>---</t>
  </si>
  <si>
    <t>Na Hrázce 32</t>
  </si>
  <si>
    <t>Lipová 206</t>
  </si>
  <si>
    <t>Nekomerční prostory</t>
  </si>
  <si>
    <t>OÚ</t>
  </si>
  <si>
    <t>Klubovna v podkroví Obecního úř.</t>
  </si>
  <si>
    <t>Orba, podmítání, úprava</t>
  </si>
  <si>
    <t>Bourací práce ruční</t>
  </si>
  <si>
    <t>Pokládka dlažby bez podkladu</t>
  </si>
  <si>
    <t>Pokládka dlažby včetně podkladu</t>
  </si>
  <si>
    <t>Sekačka</t>
  </si>
  <si>
    <t>Výpočet ceny s DPH</t>
  </si>
  <si>
    <t>Cena s DPH*</t>
  </si>
  <si>
    <t xml:space="preserve">* DPH 21% nebo v jiné zákonné výši dle platných předpisů </t>
  </si>
  <si>
    <t>Stránka formát A4 černobíle</t>
  </si>
  <si>
    <t>Stránka formát A3 černobíle</t>
  </si>
  <si>
    <t>Stránka formát A4 barevně</t>
  </si>
  <si>
    <t>Stránka formát A3 barevně</t>
  </si>
  <si>
    <t>Cena s DPH *</t>
  </si>
  <si>
    <t>Prodej dřeva</t>
  </si>
  <si>
    <t>Trnovník akát v délce 1 bm</t>
  </si>
  <si>
    <t>Trnovník - samovýroba</t>
  </si>
  <si>
    <t>Nářadí</t>
  </si>
  <si>
    <t>Nehroubí samovýroba(do 7 cm)</t>
  </si>
  <si>
    <t>Hroubí samovýroba(nad 7 cm)</t>
  </si>
  <si>
    <t>Měkké  dřevo(lípa, olše, topol)</t>
  </si>
  <si>
    <t>Tvrdé dřevo(dub, jasan, javor)</t>
  </si>
  <si>
    <t>Ceník na prodej a služby obce Dolní Bojanovice - obecní lesy</t>
  </si>
  <si>
    <t>ks/rok</t>
  </si>
  <si>
    <r>
      <t>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>/měsíc</t>
    </r>
  </si>
  <si>
    <t>Borovice lesní samovýroba (do 15 cm)</t>
  </si>
  <si>
    <t>U Penzionu 431 - byt č. 25</t>
  </si>
  <si>
    <t>U Penzionu 431 - ostatní byty</t>
  </si>
  <si>
    <t>Borovice lesní dodávka v délce 1 bm</t>
  </si>
  <si>
    <t>Listnaté dřevo</t>
  </si>
  <si>
    <t>Traktor</t>
  </si>
  <si>
    <t xml:space="preserve">Pronájem sálu </t>
  </si>
  <si>
    <t>Pronájem  pivní sety</t>
  </si>
  <si>
    <t>Hřbitovní služby</t>
  </si>
  <si>
    <t>Nájem hrobových míst</t>
  </si>
  <si>
    <t>Lavice nebo stůl samostatně</t>
  </si>
  <si>
    <r>
      <t>1 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>/rok</t>
    </r>
  </si>
  <si>
    <t>1 ks/rok</t>
  </si>
  <si>
    <t>1 ks</t>
  </si>
  <si>
    <t>Likvidace náhrobků</t>
  </si>
  <si>
    <t>Nájem hrobového místa</t>
  </si>
  <si>
    <t>Služby k nájmu hrobového místa</t>
  </si>
  <si>
    <t>Chladící zařízení - lednice</t>
  </si>
  <si>
    <t>Chladící box na víno</t>
  </si>
  <si>
    <t xml:space="preserve">Ruční oplachočka skleniček na víno </t>
  </si>
  <si>
    <t>Stavební  suť</t>
  </si>
  <si>
    <t>Likvidace stavební sutě - beton</t>
  </si>
  <si>
    <t>Likvidace stavební sutě - směs</t>
  </si>
  <si>
    <t>Vibrační pěch, deska</t>
  </si>
  <si>
    <t>Vibrační válec</t>
  </si>
  <si>
    <t>Pivní set celý</t>
  </si>
  <si>
    <t>č. RO/593/25 ze dne 15.12.2025</t>
  </si>
  <si>
    <t xml:space="preserve">Tento ceník je vydaný Obcí Dolní Bojanovice na základě rozhodnutí rady obce usnesením </t>
  </si>
  <si>
    <t>Směsný komunální odpad předávaného ve sběrných nádobách - popelnice 60 l, 110 l, 120 l, 240 l a 1100 l</t>
  </si>
  <si>
    <t>1 kg</t>
  </si>
  <si>
    <t>Směsný komunální odpad předávaného na Sběrném dvoře, jehož velikost nebo objem jeho jednotlivé složky je větší než objem nebo velikosti sběrné nádoby</t>
  </si>
  <si>
    <t xml:space="preserve">Odpadové hospodařství </t>
  </si>
  <si>
    <t>a)	Biologické odpady</t>
  </si>
  <si>
    <t>b) papír</t>
  </si>
  <si>
    <t>c) Plasty včetně PET lahví, nápojové kartony</t>
  </si>
  <si>
    <t>d) Sklo</t>
  </si>
  <si>
    <t>e) Kovy</t>
  </si>
  <si>
    <t>f) Nebezpečné odpady</t>
  </si>
  <si>
    <t>g) Objemný odpad</t>
  </si>
  <si>
    <t>h) Jedlé oleje a tuky</t>
  </si>
  <si>
    <t>i) Nápojové kartóny</t>
  </si>
  <si>
    <t>j) Dřevo</t>
  </si>
  <si>
    <t>k) Textil</t>
  </si>
  <si>
    <t>Jiné osoby než uvedené v čl. 7. OZV</t>
  </si>
  <si>
    <t>Směsný komunální odpad předávat na Sběrném dvoře - max. 10 kg/jiná osoba/kalendářní rok – zdarma</t>
  </si>
  <si>
    <t>max. 10 kg/rok</t>
  </si>
  <si>
    <t>Směsný komunální odpad předávat na Sběrném dvoře - nad 10 kg/jiná osoba/kalendářní rok</t>
  </si>
  <si>
    <t>nad 10 kg/rok</t>
  </si>
  <si>
    <t>Svoz popelnic právnické a podnikající fyzické osobě na základě smlouvy</t>
  </si>
  <si>
    <t>Separované odpady - právnické a podnikající fyzické osoby zapojené do obecního systému na základě smlouvy s obcí předávaného na Sběrném dvoře</t>
  </si>
  <si>
    <t>usnesením č. RO/593/25 ze dne 15.12.2025, usnesením č. RO/594/25 ze dne 15.12.2025,    usnesením č. RO/605/25 ze dne 15.12.2025 a usnesením č. RO/46/26 ze dne 19.1.2026</t>
  </si>
  <si>
    <t xml:space="preserve"> usnesením č. RO/46/26 ze dne 19.1.2026</t>
  </si>
  <si>
    <t>Sazebník úhrad za poskytování informací obcí Dolní Bojanovice dle zákona č. 106/1999 Sb., o svobodném přístupu k informacím</t>
  </si>
  <si>
    <t>Stránka formát A4 černobíle - jednostranná</t>
  </si>
  <si>
    <t>Stránka formát A4 černobíle - oboustranná</t>
  </si>
  <si>
    <t>Stránka formát A3 černobíle - jednostranná</t>
  </si>
  <si>
    <t>Stránka formát A3 černobíle - oboustranná</t>
  </si>
  <si>
    <t>Stránka formát A4 barevně - oboustranná</t>
  </si>
  <si>
    <t>Stránka formát A3 barevně - oboustranná</t>
  </si>
  <si>
    <t>Tisk na tiskárně</t>
  </si>
  <si>
    <t>Stránka formát A3 barevně - jednostranná</t>
  </si>
  <si>
    <t>Stránka formát A4 barevně - jednostranná</t>
  </si>
  <si>
    <t>tránka formát A3 barevně - oboustranná</t>
  </si>
  <si>
    <t>Hodinová sazba pracovníka za vyhledávání a zpracování  informací</t>
  </si>
  <si>
    <t>Hodinová sazba pracovníka za vyhledávání a zpracování  informací dle  zákona č. 106/1999 Sb.</t>
  </si>
  <si>
    <t>Kč/hod.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</si>
</sst>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\ &quot;Kč&quot;"/>
  </numFmts>
  <fonts count="12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2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2" tint="-9.9978637043366805E-2"/>
      <name val="Calibri"/>
      <family val="2"/>
      <charset val="238"/>
    </font>
    <font>
      <b/>
      <sz val="10.5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/>
      <bottom/>
      <diagonal/>
    </border>
    <border>
      <left style="medium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14" fontId="0" fillId="0" borderId="0" xfId="0" applyNumberFormat="1" applyAlignment="1">
      <alignment horizontal="left"/>
    </xf>
    <xf numFmtId="0" fontId="3" fillId="0" borderId="0" xfId="0" applyFont="1"/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2" xfId="0" applyBorder="1"/>
    <xf numFmtId="0" fontId="0" fillId="0" borderId="5" xfId="0" applyBorder="1"/>
    <xf numFmtId="0" fontId="0" fillId="0" borderId="8" xfId="0" applyBorder="1"/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5" fillId="0" borderId="7" xfId="0" applyFont="1" applyBorder="1"/>
    <xf numFmtId="0" fontId="3" fillId="0" borderId="8" xfId="0" applyFont="1" applyBorder="1"/>
    <xf numFmtId="0" fontId="6" fillId="0" borderId="2" xfId="0" applyFont="1" applyBorder="1"/>
    <xf numFmtId="0" fontId="3" fillId="0" borderId="8" xfId="0" applyFont="1" applyBorder="1" applyAlignment="1">
      <alignment horizontal="center" vertical="center"/>
    </xf>
    <xf numFmtId="0" fontId="0" fillId="0" borderId="11" xfId="0" applyBorder="1"/>
    <xf numFmtId="0" fontId="3" fillId="0" borderId="14" xfId="0" applyFont="1" applyBorder="1"/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6" fillId="0" borderId="5" xfId="0" applyFont="1" applyBorder="1"/>
    <xf numFmtId="165" fontId="0" fillId="0" borderId="9" xfId="0" applyNumberFormat="1" applyBorder="1" applyAlignment="1">
      <alignment horizontal="right"/>
    </xf>
    <xf numFmtId="165" fontId="0" fillId="0" borderId="10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0" fontId="3" fillId="0" borderId="0" xfId="0" applyFont="1" applyAlignment="1">
      <alignment wrapText="1"/>
    </xf>
    <xf numFmtId="164" fontId="0" fillId="0" borderId="2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0" fontId="6" fillId="0" borderId="5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horizontal="right"/>
    </xf>
    <xf numFmtId="0" fontId="6" fillId="0" borderId="8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164" fontId="0" fillId="0" borderId="3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164" fontId="0" fillId="0" borderId="16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165" fontId="0" fillId="0" borderId="0" xfId="0" applyNumberFormat="1"/>
    <xf numFmtId="0" fontId="7" fillId="0" borderId="0" xfId="0" applyFont="1"/>
    <xf numFmtId="164" fontId="7" fillId="0" borderId="0" xfId="0" applyNumberFormat="1" applyFont="1" applyAlignment="1">
      <alignment horizontal="right"/>
    </xf>
    <xf numFmtId="164" fontId="0" fillId="0" borderId="3" xfId="0" quotePrefix="1" applyNumberFormat="1" applyBorder="1" applyAlignment="1">
      <alignment horizontal="center"/>
    </xf>
    <xf numFmtId="164" fontId="0" fillId="0" borderId="6" xfId="0" quotePrefix="1" applyNumberForma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right"/>
    </xf>
    <xf numFmtId="0" fontId="0" fillId="0" borderId="8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164" fontId="0" fillId="0" borderId="34" xfId="0" applyNumberFormat="1" applyBorder="1" applyAlignment="1">
      <alignment horizontal="right"/>
    </xf>
    <xf numFmtId="164" fontId="0" fillId="0" borderId="33" xfId="0" applyNumberFormat="1" applyBorder="1" applyAlignment="1">
      <alignment horizontal="right"/>
    </xf>
    <xf numFmtId="0" fontId="0" fillId="0" borderId="35" xfId="0" applyBorder="1"/>
    <xf numFmtId="0" fontId="0" fillId="0" borderId="35" xfId="0" applyBorder="1" applyAlignment="1">
      <alignment horizontal="left"/>
    </xf>
    <xf numFmtId="164" fontId="0" fillId="0" borderId="35" xfId="0" applyNumberFormat="1" applyBorder="1" applyAlignment="1">
      <alignment horizontal="right"/>
    </xf>
    <xf numFmtId="164" fontId="0" fillId="0" borderId="36" xfId="0" applyNumberFormat="1" applyBorder="1" applyAlignment="1">
      <alignment horizontal="right"/>
    </xf>
    <xf numFmtId="0" fontId="0" fillId="0" borderId="34" xfId="0" applyBorder="1"/>
    <xf numFmtId="0" fontId="0" fillId="0" borderId="34" xfId="0" applyBorder="1" applyAlignment="1">
      <alignment vertical="center" wrapText="1"/>
    </xf>
    <xf numFmtId="164" fontId="0" fillId="0" borderId="34" xfId="0" applyNumberFormat="1" applyBorder="1" applyAlignment="1">
      <alignment horizontal="right" vertical="center" wrapText="1"/>
    </xf>
    <xf numFmtId="164" fontId="1" fillId="0" borderId="34" xfId="0" applyNumberFormat="1" applyFont="1" applyBorder="1" applyAlignment="1">
      <alignment horizontal="right" vertical="center" wrapText="1"/>
    </xf>
    <xf numFmtId="0" fontId="0" fillId="0" borderId="37" xfId="0" applyBorder="1"/>
    <xf numFmtId="164" fontId="0" fillId="0" borderId="37" xfId="0" applyNumberFormat="1" applyBorder="1" applyAlignment="1">
      <alignment horizontal="right"/>
    </xf>
    <xf numFmtId="164" fontId="0" fillId="0" borderId="38" xfId="0" applyNumberFormat="1" applyBorder="1" applyAlignment="1">
      <alignment horizontal="right"/>
    </xf>
    <xf numFmtId="0" fontId="9" fillId="0" borderId="0" xfId="0" applyFont="1"/>
    <xf numFmtId="0" fontId="0" fillId="0" borderId="5" xfId="0" applyBorder="1" applyAlignment="1">
      <alignment vertical="center" wrapText="1"/>
    </xf>
    <xf numFmtId="0" fontId="0" fillId="0" borderId="16" xfId="0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textRotation="90" wrapText="1"/>
    </xf>
    <xf numFmtId="164" fontId="0" fillId="0" borderId="39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0" borderId="40" xfId="0" applyNumberFormat="1" applyFont="1" applyBorder="1" applyAlignment="1">
      <alignment horizontal="right"/>
    </xf>
    <xf numFmtId="0" fontId="0" fillId="0" borderId="18" xfId="0" applyBorder="1" applyAlignment="1">
      <alignment wrapText="1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164" fontId="6" fillId="0" borderId="43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5" xfId="0" applyBorder="1" applyAlignment="1">
      <alignment horizontal="center" vertical="center"/>
    </xf>
    <xf numFmtId="164" fontId="0" fillId="0" borderId="39" xfId="0" applyNumberForma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0" borderId="41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 wrapText="1"/>
    </xf>
    <xf numFmtId="0" fontId="0" fillId="0" borderId="21" xfId="0" applyBorder="1" applyAlignment="1">
      <alignment horizontal="left" vertical="center" wrapText="1"/>
    </xf>
    <xf numFmtId="0" fontId="11" fillId="0" borderId="0" xfId="0" applyFont="1"/>
    <xf numFmtId="164" fontId="11" fillId="0" borderId="0" xfId="0" applyNumberFormat="1" applyFont="1"/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0" fillId="0" borderId="18" xfId="0" applyBorder="1"/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textRotation="90"/>
    </xf>
    <xf numFmtId="0" fontId="3" fillId="0" borderId="27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/>
    </xf>
    <xf numFmtId="0" fontId="3" fillId="0" borderId="32" xfId="0" applyFont="1" applyBorder="1" applyAlignment="1">
      <alignment horizontal="center" vertical="center" textRotation="90"/>
    </xf>
    <xf numFmtId="0" fontId="3" fillId="0" borderId="35" xfId="0" applyFont="1" applyBorder="1" applyAlignment="1">
      <alignment horizontal="center" vertical="center" textRotation="90"/>
    </xf>
    <xf numFmtId="0" fontId="3" fillId="0" borderId="34" xfId="0" applyFont="1" applyBorder="1" applyAlignment="1">
      <alignment horizontal="center" vertical="center" textRotation="90"/>
    </xf>
    <xf numFmtId="0" fontId="6" fillId="0" borderId="34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0" fillId="0" borderId="2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164" fontId="0" fillId="0" borderId="21" xfId="0" applyNumberFormat="1" applyBorder="1" applyAlignment="1">
      <alignment horizontal="right" vertical="center"/>
    </xf>
    <xf numFmtId="164" fontId="0" fillId="0" borderId="16" xfId="0" applyNumberFormat="1" applyBorder="1" applyAlignment="1">
      <alignment horizontal="right" vertical="center"/>
    </xf>
    <xf numFmtId="164" fontId="0" fillId="0" borderId="22" xfId="0" applyNumberFormat="1" applyBorder="1" applyAlignment="1">
      <alignment horizontal="right" vertical="center"/>
    </xf>
    <xf numFmtId="164" fontId="0" fillId="0" borderId="17" xfId="0" applyNumberFormat="1" applyBorder="1" applyAlignment="1">
      <alignment horizontal="right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64" fontId="6" fillId="0" borderId="41" xfId="0" applyNumberFormat="1" applyFont="1" applyBorder="1" applyAlignment="1">
      <alignment horizontal="center" vertical="center"/>
    </xf>
    <xf numFmtId="164" fontId="6" fillId="0" borderId="42" xfId="0" applyNumberFormat="1" applyFont="1" applyBorder="1" applyAlignment="1">
      <alignment horizontal="center" vertical="center"/>
    </xf>
    <xf numFmtId="164" fontId="6" fillId="0" borderId="43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6" fillId="0" borderId="44" xfId="0" applyNumberFormat="1" applyFont="1" applyBorder="1" applyAlignment="1">
      <alignment horizontal="center" vertical="center"/>
    </xf>
    <xf numFmtId="164" fontId="6" fillId="0" borderId="4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64" fontId="0" fillId="0" borderId="41" xfId="0" applyNumberFormat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90" wrapText="1"/>
    </xf>
    <xf numFmtId="0" fontId="8" fillId="0" borderId="20" xfId="0" applyFont="1" applyBorder="1" applyAlignment="1">
      <alignment horizontal="center" vertical="center" textRotation="90" wrapText="1"/>
    </xf>
    <xf numFmtId="0" fontId="8" fillId="0" borderId="16" xfId="0" applyFont="1" applyBorder="1" applyAlignment="1">
      <alignment horizontal="center" vertical="center" textRotation="90" wrapText="1"/>
    </xf>
    <xf numFmtId="0" fontId="0" fillId="0" borderId="20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/>
    </xf>
    <xf numFmtId="0" fontId="3" fillId="0" borderId="18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932760" cy="128880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0"/>
          <a:ext cx="932760" cy="1288800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475560</xdr:colOff>
      <xdr:row>0</xdr:row>
      <xdr:rowOff>1288500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0"/>
          <a:ext cx="932760" cy="12885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461655</xdr:colOff>
      <xdr:row>0</xdr:row>
      <xdr:rowOff>1296000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>
        <a:xfrm>
          <a:off x="114300" y="0"/>
          <a:ext cx="936000" cy="1296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154305</xdr:colOff>
      <xdr:row>0</xdr:row>
      <xdr:rowOff>19050</xdr:rowOff>
    </xdr:from>
    <xdr:ext cx="932760" cy="1288800"/>
    <xdr:pic>
      <xdr:nvPicPr>
        <xdr:cNvPr id="4" name="Obrázek 3">
          <a:extLst>
            <a:ext uri="{FF2B5EF4-FFF2-40B4-BE49-F238E27FC236}">
              <a16:creationId xmlns:a16="http://schemas.microsoft.com/office/drawing/2014/main" id="{260E70CF-2ABA-466F-A3C8-F05D014B5BA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305" y="19050"/>
          <a:ext cx="932760" cy="1288800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154305</xdr:colOff>
      <xdr:row>0</xdr:row>
      <xdr:rowOff>9525</xdr:rowOff>
    </xdr:from>
    <xdr:ext cx="932760" cy="128880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305" y="9525"/>
          <a:ext cx="932760" cy="1288800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475560</xdr:colOff>
      <xdr:row>0</xdr:row>
      <xdr:rowOff>1288800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0"/>
          <a:ext cx="932760" cy="1288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932760" cy="128880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0"/>
          <a:ext cx="932760" cy="1288800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932760" cy="1288800"/>
    <xdr:pic>
      <xdr:nvPicPr>
        <xdr:cNvPr id="2" name="Obrázek 1">
          <a:extLst>
            <a:ext uri="{FF2B5EF4-FFF2-40B4-BE49-F238E27FC236}">
              <a16:creationId xmlns:a16="http://schemas.microsoft.com/office/drawing/2014/main" id="{D5B21983-A59F-410F-8217-006E9E1736F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0"/>
          <a:ext cx="932760" cy="1288800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351735</xdr:colOff>
      <xdr:row>0</xdr:row>
      <xdr:rowOff>1288500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0"/>
          <a:ext cx="932760" cy="128850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0</xdr:col>
      <xdr:colOff>123825</xdr:colOff>
      <xdr:row>0</xdr:row>
      <xdr:rowOff>0</xdr:rowOff>
    </xdr:from>
    <xdr:ext cx="932760" cy="1288800"/>
    <xdr:pic>
      <xdr:nvPicPr>
        <xdr:cNvPr id="3" name="Obrázek 2">
          <a:extLst>
            <a:ext uri="{FF2B5EF4-FFF2-40B4-BE49-F238E27FC236}">
              <a16:creationId xmlns:a16="http://schemas.microsoft.com/office/drawing/2014/main" id="{EC0CE4E8-9694-4EBC-AA63-9CC1A7BBCA4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0"/>
          <a:ext cx="932760" cy="128880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workbookViewId="0">
      <selection activeCell="A3" sqref="A3:I13"/>
    </sheetView>
  </sheetViews>
  <sheetFormatPr defaultRowHeight="15" x14ac:dyDescent="0.25"/>
  <cols>
    <col min="1" max="2" width="8.7109375" customWidth="1"/>
    <col min="3" max="3" width="34.42578125" customWidth="1"/>
    <col min="5" max="6" width="15.7109375" customWidth="1"/>
  </cols>
  <sheetData>
    <row r="1" spans="1:8" ht="102.75" customHeight="1" x14ac:dyDescent="0.25">
      <c r="A1" s="100"/>
      <c r="B1" s="100"/>
      <c r="C1" s="101" t="s">
        <v>30</v>
      </c>
      <c r="D1" s="101"/>
      <c r="E1" s="101"/>
      <c r="F1" s="101"/>
    </row>
    <row r="2" spans="1:8" ht="9.9499999999999993" customHeight="1" thickBot="1" x14ac:dyDescent="0.3"/>
    <row r="3" spans="1:8" ht="15.75" thickBot="1" x14ac:dyDescent="0.3">
      <c r="A3" s="102" t="s">
        <v>35</v>
      </c>
      <c r="B3" s="103"/>
      <c r="C3" s="103"/>
      <c r="D3" s="15" t="s">
        <v>21</v>
      </c>
      <c r="E3" s="16" t="s">
        <v>22</v>
      </c>
      <c r="F3" s="17" t="s">
        <v>106</v>
      </c>
      <c r="H3" s="39" t="s">
        <v>99</v>
      </c>
    </row>
    <row r="4" spans="1:8" ht="19.5" customHeight="1" x14ac:dyDescent="0.25">
      <c r="A4" s="104" t="s">
        <v>8</v>
      </c>
      <c r="B4" s="107" t="s">
        <v>125</v>
      </c>
      <c r="C4" s="111" t="s">
        <v>128</v>
      </c>
      <c r="D4" s="5" t="s">
        <v>20</v>
      </c>
      <c r="E4" s="23">
        <v>41</v>
      </c>
      <c r="F4" s="31">
        <f t="shared" ref="F4:F12" si="0">ROUND(H4,0)</f>
        <v>50</v>
      </c>
      <c r="G4" s="64"/>
      <c r="H4" s="40">
        <f>E4*1.21</f>
        <v>49.61</v>
      </c>
    </row>
    <row r="5" spans="1:8" ht="19.5" customHeight="1" x14ac:dyDescent="0.25">
      <c r="A5" s="105"/>
      <c r="B5" s="108"/>
      <c r="C5" s="112"/>
      <c r="D5" s="6" t="s">
        <v>76</v>
      </c>
      <c r="E5" s="24">
        <v>87</v>
      </c>
      <c r="F5" s="32">
        <f t="shared" si="0"/>
        <v>105</v>
      </c>
      <c r="G5" s="64"/>
      <c r="H5" s="40">
        <f t="shared" ref="H5:H13" si="1">E5*1.21</f>
        <v>105.27</v>
      </c>
    </row>
    <row r="6" spans="1:8" ht="20.100000000000001" customHeight="1" x14ac:dyDescent="0.25">
      <c r="A6" s="105"/>
      <c r="B6" s="108"/>
      <c r="C6" s="113" t="s">
        <v>143</v>
      </c>
      <c r="D6" s="6" t="s">
        <v>20</v>
      </c>
      <c r="E6" s="24">
        <v>116</v>
      </c>
      <c r="F6" s="32">
        <f t="shared" si="0"/>
        <v>140</v>
      </c>
      <c r="G6" s="64"/>
      <c r="H6" s="40">
        <f t="shared" si="1"/>
        <v>140.35999999999999</v>
      </c>
    </row>
    <row r="7" spans="1:8" ht="20.100000000000001" customHeight="1" x14ac:dyDescent="0.25">
      <c r="A7" s="105"/>
      <c r="B7" s="108"/>
      <c r="C7" s="112"/>
      <c r="D7" s="6" t="s">
        <v>76</v>
      </c>
      <c r="E7" s="24">
        <v>248</v>
      </c>
      <c r="F7" s="32">
        <f t="shared" si="0"/>
        <v>300</v>
      </c>
      <c r="G7" s="64"/>
      <c r="H7" s="40">
        <f t="shared" si="1"/>
        <v>300.08</v>
      </c>
    </row>
    <row r="8" spans="1:8" ht="20.100000000000001" customHeight="1" x14ac:dyDescent="0.25">
      <c r="A8" s="105"/>
      <c r="B8" s="98" t="s">
        <v>77</v>
      </c>
      <c r="C8" s="9" t="s">
        <v>102</v>
      </c>
      <c r="D8" s="6" t="s">
        <v>19</v>
      </c>
      <c r="E8" s="24">
        <v>2.5</v>
      </c>
      <c r="F8" s="32">
        <f t="shared" si="0"/>
        <v>3</v>
      </c>
      <c r="H8" s="40">
        <f t="shared" si="1"/>
        <v>3.0249999999999999</v>
      </c>
    </row>
    <row r="9" spans="1:8" ht="20.100000000000001" customHeight="1" x14ac:dyDescent="0.25">
      <c r="A9" s="105"/>
      <c r="B9" s="99"/>
      <c r="C9" s="9" t="s">
        <v>103</v>
      </c>
      <c r="D9" s="6" t="s">
        <v>19</v>
      </c>
      <c r="E9" s="24">
        <v>4.0999999999999996</v>
      </c>
      <c r="F9" s="32">
        <f t="shared" si="0"/>
        <v>5</v>
      </c>
      <c r="H9" s="40">
        <f t="shared" si="1"/>
        <v>4.9609999999999994</v>
      </c>
    </row>
    <row r="10" spans="1:8" ht="20.100000000000001" customHeight="1" x14ac:dyDescent="0.25">
      <c r="A10" s="105"/>
      <c r="B10" s="99"/>
      <c r="C10" s="9" t="s">
        <v>104</v>
      </c>
      <c r="D10" s="6" t="s">
        <v>19</v>
      </c>
      <c r="E10" s="24">
        <v>8.5</v>
      </c>
      <c r="F10" s="32">
        <f t="shared" si="0"/>
        <v>10</v>
      </c>
      <c r="H10" s="40">
        <f t="shared" si="1"/>
        <v>10.285</v>
      </c>
    </row>
    <row r="11" spans="1:8" ht="20.100000000000001" customHeight="1" x14ac:dyDescent="0.25">
      <c r="A11" s="105"/>
      <c r="B11" s="99"/>
      <c r="C11" s="9" t="s">
        <v>105</v>
      </c>
      <c r="D11" s="6" t="s">
        <v>19</v>
      </c>
      <c r="E11" s="24">
        <v>15</v>
      </c>
      <c r="F11" s="32">
        <f t="shared" si="0"/>
        <v>18</v>
      </c>
      <c r="H11" s="40">
        <f t="shared" si="1"/>
        <v>18.149999999999999</v>
      </c>
    </row>
    <row r="12" spans="1:8" ht="20.100000000000001" customHeight="1" x14ac:dyDescent="0.25">
      <c r="A12" s="105"/>
      <c r="B12" s="109" t="s">
        <v>1</v>
      </c>
      <c r="C12" s="26" t="s">
        <v>83</v>
      </c>
      <c r="D12" s="6" t="s">
        <v>20</v>
      </c>
      <c r="E12" s="24">
        <v>45</v>
      </c>
      <c r="F12" s="32">
        <f t="shared" si="0"/>
        <v>54</v>
      </c>
      <c r="H12" s="40">
        <f t="shared" si="1"/>
        <v>54.449999999999996</v>
      </c>
    </row>
    <row r="13" spans="1:8" ht="20.100000000000001" customHeight="1" thickBot="1" x14ac:dyDescent="0.3">
      <c r="A13" s="106"/>
      <c r="B13" s="110"/>
      <c r="C13" s="27"/>
      <c r="D13" s="7"/>
      <c r="E13" s="25"/>
      <c r="F13" s="19"/>
      <c r="H13" s="40">
        <f t="shared" si="1"/>
        <v>0</v>
      </c>
    </row>
    <row r="14" spans="1:8" ht="15" customHeight="1" x14ac:dyDescent="0.25">
      <c r="A14" t="s">
        <v>101</v>
      </c>
      <c r="B14" s="2"/>
      <c r="E14" s="4"/>
      <c r="F14" s="3"/>
      <c r="H14" s="40"/>
    </row>
    <row r="15" spans="1:8" ht="9.9499999999999993" customHeight="1" x14ac:dyDescent="0.25">
      <c r="A15" s="2"/>
      <c r="B15" s="2"/>
      <c r="E15" s="4"/>
      <c r="F15" s="3"/>
      <c r="H15" s="40"/>
    </row>
    <row r="16" spans="1:8" ht="15" customHeight="1" x14ac:dyDescent="0.25">
      <c r="A16" t="s">
        <v>24</v>
      </c>
      <c r="H16" s="40"/>
    </row>
    <row r="17" spans="1:8" ht="15" customHeight="1" x14ac:dyDescent="0.25">
      <c r="A17" t="s">
        <v>168</v>
      </c>
      <c r="H17" s="40"/>
    </row>
    <row r="18" spans="1:8" ht="9.9499999999999993" customHeight="1" x14ac:dyDescent="0.25">
      <c r="H18" s="40"/>
    </row>
    <row r="19" spans="1:8" ht="20.100000000000001" customHeight="1" x14ac:dyDescent="0.25">
      <c r="A19" t="s">
        <v>13</v>
      </c>
      <c r="C19" s="1">
        <v>46023</v>
      </c>
      <c r="H19" s="40"/>
    </row>
    <row r="20" spans="1:8" x14ac:dyDescent="0.25">
      <c r="H20" s="40"/>
    </row>
    <row r="21" spans="1:8" x14ac:dyDescent="0.25">
      <c r="H21" s="40"/>
    </row>
    <row r="22" spans="1:8" x14ac:dyDescent="0.25">
      <c r="H22" s="40"/>
    </row>
    <row r="23" spans="1:8" x14ac:dyDescent="0.25">
      <c r="H23" s="40"/>
    </row>
    <row r="24" spans="1:8" x14ac:dyDescent="0.25">
      <c r="H24" s="40"/>
    </row>
  </sheetData>
  <mergeCells count="9">
    <mergeCell ref="B8:B11"/>
    <mergeCell ref="A1:B1"/>
    <mergeCell ref="C1:F1"/>
    <mergeCell ref="A3:C3"/>
    <mergeCell ref="A4:A13"/>
    <mergeCell ref="B4:B7"/>
    <mergeCell ref="B12:B13"/>
    <mergeCell ref="C4:C5"/>
    <mergeCell ref="C6:C7"/>
  </mergeCells>
  <pageMargins left="0.47244094488188981" right="0.47244094488188981" top="0.59055118110236227" bottom="0.59055118110236227" header="0.31496062992125984" footer="0.31496062992125984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7"/>
  <sheetViews>
    <sheetView tabSelected="1" workbookViewId="0">
      <selection activeCell="I2" sqref="I2"/>
    </sheetView>
  </sheetViews>
  <sheetFormatPr defaultRowHeight="15" x14ac:dyDescent="0.25"/>
  <cols>
    <col min="1" max="2" width="8.7109375" customWidth="1"/>
    <col min="3" max="3" width="46.140625" customWidth="1"/>
    <col min="4" max="4" width="14" customWidth="1"/>
    <col min="5" max="6" width="15.7109375" customWidth="1"/>
  </cols>
  <sheetData>
    <row r="1" spans="1:8" ht="140.25" customHeight="1" x14ac:dyDescent="0.25">
      <c r="A1" s="100"/>
      <c r="B1" s="100"/>
      <c r="C1" s="101" t="s">
        <v>170</v>
      </c>
      <c r="D1" s="101"/>
      <c r="E1" s="101"/>
      <c r="F1" s="101"/>
    </row>
    <row r="2" spans="1:8" ht="20.100000000000001" customHeight="1" thickBot="1" x14ac:dyDescent="0.3">
      <c r="H2" s="86"/>
    </row>
    <row r="3" spans="1:8" ht="20.100000000000001" customHeight="1" thickBot="1" x14ac:dyDescent="0.3">
      <c r="A3" s="102" t="s">
        <v>35</v>
      </c>
      <c r="B3" s="103"/>
      <c r="C3" s="103"/>
      <c r="D3" s="15" t="s">
        <v>21</v>
      </c>
      <c r="E3" s="16" t="s">
        <v>22</v>
      </c>
      <c r="F3" s="17" t="s">
        <v>106</v>
      </c>
      <c r="H3" s="86" t="s">
        <v>99</v>
      </c>
    </row>
    <row r="4" spans="1:8" ht="132.75" customHeight="1" x14ac:dyDescent="0.25">
      <c r="A4" s="139" t="s">
        <v>170</v>
      </c>
      <c r="B4" s="84" t="s">
        <v>181</v>
      </c>
      <c r="C4" s="85" t="s">
        <v>182</v>
      </c>
      <c r="D4" s="93" t="s">
        <v>183</v>
      </c>
      <c r="E4" s="94">
        <v>215</v>
      </c>
      <c r="F4" s="95">
        <f>ROUND(H4,0)</f>
        <v>260</v>
      </c>
      <c r="G4" s="96"/>
      <c r="H4" s="97">
        <f>E4*1.21</f>
        <v>260.14999999999998</v>
      </c>
    </row>
    <row r="5" spans="1:8" ht="20.100000000000001" customHeight="1" x14ac:dyDescent="0.25">
      <c r="A5" s="140"/>
      <c r="B5" s="98" t="s">
        <v>77</v>
      </c>
      <c r="C5" s="65" t="s">
        <v>171</v>
      </c>
      <c r="D5" s="6" t="s">
        <v>19</v>
      </c>
      <c r="E5" s="24">
        <v>2.5</v>
      </c>
      <c r="F5" s="32">
        <f t="shared" ref="F5:F19" si="0">ROUND(H5,0)</f>
        <v>3</v>
      </c>
      <c r="H5" s="87">
        <f>E5*1.21</f>
        <v>3.0249999999999999</v>
      </c>
    </row>
    <row r="6" spans="1:8" ht="20.100000000000001" customHeight="1" x14ac:dyDescent="0.25">
      <c r="A6" s="140"/>
      <c r="B6" s="99"/>
      <c r="C6" s="65" t="s">
        <v>172</v>
      </c>
      <c r="D6" s="6" t="s">
        <v>19</v>
      </c>
      <c r="E6" s="24">
        <v>5</v>
      </c>
      <c r="F6" s="32">
        <f t="shared" si="0"/>
        <v>6</v>
      </c>
      <c r="H6" s="87">
        <f>E6*1.21</f>
        <v>6.05</v>
      </c>
    </row>
    <row r="7" spans="1:8" ht="20.100000000000001" customHeight="1" x14ac:dyDescent="0.25">
      <c r="A7" s="140"/>
      <c r="B7" s="99"/>
      <c r="C7" s="65" t="s">
        <v>173</v>
      </c>
      <c r="D7" s="6" t="s">
        <v>19</v>
      </c>
      <c r="E7" s="24">
        <v>4.0999999999999996</v>
      </c>
      <c r="F7" s="32">
        <f t="shared" si="0"/>
        <v>5</v>
      </c>
      <c r="H7" s="87">
        <f>E7*1.21</f>
        <v>4.9609999999999994</v>
      </c>
    </row>
    <row r="8" spans="1:8" ht="20.100000000000001" customHeight="1" x14ac:dyDescent="0.25">
      <c r="A8" s="140"/>
      <c r="B8" s="99"/>
      <c r="C8" s="65" t="s">
        <v>174</v>
      </c>
      <c r="D8" s="6" t="s">
        <v>19</v>
      </c>
      <c r="E8" s="24">
        <v>8</v>
      </c>
      <c r="F8" s="32">
        <f t="shared" si="0"/>
        <v>10</v>
      </c>
      <c r="H8" s="87">
        <f>E8*1.21</f>
        <v>9.68</v>
      </c>
    </row>
    <row r="9" spans="1:8" ht="20.100000000000001" customHeight="1" x14ac:dyDescent="0.25">
      <c r="A9" s="140"/>
      <c r="B9" s="99"/>
      <c r="C9" s="65" t="s">
        <v>179</v>
      </c>
      <c r="D9" s="6" t="s">
        <v>19</v>
      </c>
      <c r="E9" s="24">
        <v>8.5</v>
      </c>
      <c r="F9" s="32">
        <f t="shared" si="0"/>
        <v>10</v>
      </c>
      <c r="H9" s="87">
        <f>E9*1.21</f>
        <v>10.285</v>
      </c>
    </row>
    <row r="10" spans="1:8" ht="20.100000000000001" customHeight="1" x14ac:dyDescent="0.25">
      <c r="A10" s="140"/>
      <c r="B10" s="99"/>
      <c r="C10" s="65" t="s">
        <v>175</v>
      </c>
      <c r="D10" s="6" t="s">
        <v>19</v>
      </c>
      <c r="E10" s="24">
        <v>16.5</v>
      </c>
      <c r="F10" s="32">
        <f t="shared" si="0"/>
        <v>20</v>
      </c>
      <c r="H10" s="87">
        <f>E10*1.21</f>
        <v>19.965</v>
      </c>
    </row>
    <row r="11" spans="1:8" ht="20.100000000000001" customHeight="1" x14ac:dyDescent="0.25">
      <c r="A11" s="140"/>
      <c r="B11" s="99"/>
      <c r="C11" s="65" t="s">
        <v>178</v>
      </c>
      <c r="D11" s="6" t="s">
        <v>19</v>
      </c>
      <c r="E11" s="24">
        <v>15</v>
      </c>
      <c r="F11" s="32">
        <f t="shared" si="0"/>
        <v>18</v>
      </c>
      <c r="H11" s="87">
        <f>E11*1.21</f>
        <v>18.149999999999999</v>
      </c>
    </row>
    <row r="12" spans="1:8" ht="20.100000000000001" customHeight="1" x14ac:dyDescent="0.25">
      <c r="A12" s="140"/>
      <c r="B12" s="188"/>
      <c r="C12" s="65" t="s">
        <v>176</v>
      </c>
      <c r="D12" s="6" t="s">
        <v>19</v>
      </c>
      <c r="E12" s="24">
        <v>30</v>
      </c>
      <c r="F12" s="32">
        <f t="shared" si="0"/>
        <v>36</v>
      </c>
      <c r="H12" s="87">
        <f>E12*1.21</f>
        <v>36.299999999999997</v>
      </c>
    </row>
    <row r="13" spans="1:8" ht="20.100000000000001" customHeight="1" x14ac:dyDescent="0.25">
      <c r="A13" s="140"/>
      <c r="B13" s="184" t="s">
        <v>177</v>
      </c>
      <c r="C13" s="90" t="s">
        <v>171</v>
      </c>
      <c r="D13" s="6" t="s">
        <v>19</v>
      </c>
      <c r="E13" s="24">
        <v>2.5</v>
      </c>
      <c r="F13" s="32">
        <f t="shared" si="0"/>
        <v>3</v>
      </c>
      <c r="H13" s="87">
        <f>E13*1.21</f>
        <v>3.0249999999999999</v>
      </c>
    </row>
    <row r="14" spans="1:8" ht="20.100000000000001" customHeight="1" x14ac:dyDescent="0.25">
      <c r="A14" s="182"/>
      <c r="B14" s="186"/>
      <c r="C14" s="91" t="s">
        <v>172</v>
      </c>
      <c r="D14" s="92" t="s">
        <v>19</v>
      </c>
      <c r="E14" s="34">
        <v>5</v>
      </c>
      <c r="F14" s="35">
        <f t="shared" si="0"/>
        <v>6</v>
      </c>
      <c r="H14" s="87">
        <f>E14*1.21</f>
        <v>6.05</v>
      </c>
    </row>
    <row r="15" spans="1:8" ht="20.100000000000001" customHeight="1" x14ac:dyDescent="0.25">
      <c r="A15" s="182"/>
      <c r="B15" s="186"/>
      <c r="C15" s="91" t="s">
        <v>173</v>
      </c>
      <c r="D15" s="92" t="s">
        <v>19</v>
      </c>
      <c r="E15" s="34">
        <v>4.0999999999999996</v>
      </c>
      <c r="F15" s="35">
        <f t="shared" si="0"/>
        <v>5</v>
      </c>
      <c r="H15" s="87">
        <f>E15*1.21</f>
        <v>4.9609999999999994</v>
      </c>
    </row>
    <row r="16" spans="1:8" ht="20.100000000000001" customHeight="1" x14ac:dyDescent="0.25">
      <c r="A16" s="182"/>
      <c r="B16" s="186"/>
      <c r="C16" s="91" t="s">
        <v>174</v>
      </c>
      <c r="D16" s="92" t="s">
        <v>19</v>
      </c>
      <c r="E16" s="34">
        <v>8</v>
      </c>
      <c r="F16" s="35">
        <f t="shared" si="0"/>
        <v>10</v>
      </c>
      <c r="H16" s="87">
        <f>E16*1.21</f>
        <v>9.68</v>
      </c>
    </row>
    <row r="17" spans="1:8" ht="20.100000000000001" customHeight="1" x14ac:dyDescent="0.25">
      <c r="A17" s="182"/>
      <c r="B17" s="186"/>
      <c r="C17" s="91" t="s">
        <v>179</v>
      </c>
      <c r="D17" s="92" t="s">
        <v>19</v>
      </c>
      <c r="E17" s="34">
        <v>8.5</v>
      </c>
      <c r="F17" s="35">
        <f t="shared" si="0"/>
        <v>10</v>
      </c>
      <c r="H17" s="87">
        <f>E17*1.21</f>
        <v>10.285</v>
      </c>
    </row>
    <row r="18" spans="1:8" ht="20.100000000000001" customHeight="1" x14ac:dyDescent="0.25">
      <c r="A18" s="182"/>
      <c r="B18" s="186"/>
      <c r="C18" s="91" t="s">
        <v>175</v>
      </c>
      <c r="D18" s="92" t="s">
        <v>19</v>
      </c>
      <c r="E18" s="34">
        <v>16.5</v>
      </c>
      <c r="F18" s="35">
        <f t="shared" si="0"/>
        <v>20</v>
      </c>
      <c r="H18" s="87">
        <f>E18*1.21</f>
        <v>19.965</v>
      </c>
    </row>
    <row r="19" spans="1:8" ht="20.100000000000001" customHeight="1" x14ac:dyDescent="0.25">
      <c r="A19" s="182"/>
      <c r="B19" s="186"/>
      <c r="C19" s="91" t="s">
        <v>178</v>
      </c>
      <c r="D19" s="92" t="s">
        <v>19</v>
      </c>
      <c r="E19" s="34">
        <v>15</v>
      </c>
      <c r="F19" s="35">
        <f t="shared" si="0"/>
        <v>18</v>
      </c>
      <c r="H19" s="87">
        <f>E19*1.21</f>
        <v>18.149999999999999</v>
      </c>
    </row>
    <row r="20" spans="1:8" ht="20.100000000000001" customHeight="1" thickBot="1" x14ac:dyDescent="0.3">
      <c r="A20" s="141"/>
      <c r="B20" s="187"/>
      <c r="C20" s="49" t="s">
        <v>180</v>
      </c>
      <c r="D20" s="7" t="s">
        <v>19</v>
      </c>
      <c r="E20" s="25">
        <v>30</v>
      </c>
      <c r="F20" s="19">
        <f>ROUND(H20,0)</f>
        <v>36</v>
      </c>
      <c r="H20" s="87">
        <f>E20*1.21</f>
        <v>36.299999999999997</v>
      </c>
    </row>
    <row r="21" spans="1:8" ht="20.100000000000001" customHeight="1" x14ac:dyDescent="0.25">
      <c r="A21" s="47"/>
      <c r="B21" s="45"/>
      <c r="C21" s="46"/>
      <c r="E21" s="4"/>
      <c r="F21" s="48"/>
    </row>
    <row r="22" spans="1:8" x14ac:dyDescent="0.25">
      <c r="A22" t="s">
        <v>101</v>
      </c>
      <c r="B22" s="2"/>
    </row>
    <row r="23" spans="1:8" x14ac:dyDescent="0.25">
      <c r="A23" s="2"/>
      <c r="B23" s="2"/>
    </row>
    <row r="24" spans="1:8" ht="31.5" customHeight="1" x14ac:dyDescent="0.25">
      <c r="A24" t="str">
        <f>'Ostatní služby'!A16</f>
        <v xml:space="preserve">Tento ceník je vydaný Obcí Dolní Bojanovice na základě rozhodnutí Rady obce </v>
      </c>
    </row>
    <row r="25" spans="1:8" ht="15" customHeight="1" x14ac:dyDescent="0.25">
      <c r="A25" t="str">
        <f>'Ostatní služby'!A17</f>
        <v>usnesením č. RO/593/25 ze dne 15.12.2025, usnesením č. RO/594/25 ze dne 15.12.2025,    usnesením č. RO/605/25 ze dne 15.12.2025 a usnesením č. RO/46/26 ze dne 19.1.2026</v>
      </c>
    </row>
    <row r="27" spans="1:8" x14ac:dyDescent="0.25">
      <c r="A27" t="str">
        <f>'Ostatní služby'!A19</f>
        <v>Platnost ceníku od:</v>
      </c>
      <c r="C27" s="1">
        <f>'Ostatní služby'!$C$19</f>
        <v>46023</v>
      </c>
    </row>
  </sheetData>
  <mergeCells count="6">
    <mergeCell ref="B13:B20"/>
    <mergeCell ref="B5:B12"/>
    <mergeCell ref="A4:A20"/>
    <mergeCell ref="A1:B1"/>
    <mergeCell ref="C1:F1"/>
    <mergeCell ref="A3:C3"/>
  </mergeCells>
  <pageMargins left="0.7" right="0.7" top="0.78740157499999996" bottom="0.78740157499999996" header="0.3" footer="0.3"/>
  <pageSetup paperSize="9"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9"/>
  <sheetViews>
    <sheetView workbookViewId="0">
      <selection activeCell="C43" sqref="C43"/>
    </sheetView>
  </sheetViews>
  <sheetFormatPr defaultRowHeight="15" x14ac:dyDescent="0.25"/>
  <cols>
    <col min="1" max="2" width="8.7109375" customWidth="1"/>
    <col min="3" max="3" width="29.85546875" customWidth="1"/>
    <col min="5" max="6" width="15.7109375" customWidth="1"/>
    <col min="8" max="8" width="11.140625" customWidth="1"/>
  </cols>
  <sheetData>
    <row r="1" spans="1:8" ht="102.75" customHeight="1" x14ac:dyDescent="0.25">
      <c r="A1" s="100"/>
      <c r="B1" s="100"/>
      <c r="C1" s="101" t="s">
        <v>30</v>
      </c>
      <c r="D1" s="101"/>
      <c r="E1" s="101"/>
      <c r="F1" s="101"/>
    </row>
    <row r="2" spans="1:8" ht="9.9499999999999993" customHeight="1" thickBot="1" x14ac:dyDescent="0.3"/>
    <row r="3" spans="1:8" ht="15.75" thickBot="1" x14ac:dyDescent="0.3">
      <c r="A3" s="102" t="s">
        <v>35</v>
      </c>
      <c r="B3" s="103"/>
      <c r="C3" s="103"/>
      <c r="D3" s="15" t="s">
        <v>21</v>
      </c>
      <c r="E3" s="16" t="s">
        <v>22</v>
      </c>
      <c r="F3" s="17" t="s">
        <v>100</v>
      </c>
      <c r="H3" s="39" t="s">
        <v>99</v>
      </c>
    </row>
    <row r="4" spans="1:8" ht="20.100000000000001" customHeight="1" x14ac:dyDescent="0.25">
      <c r="A4" s="121" t="s">
        <v>0</v>
      </c>
      <c r="B4" s="118" t="s">
        <v>123</v>
      </c>
      <c r="C4" s="5" t="s">
        <v>71</v>
      </c>
      <c r="D4" s="5" t="s">
        <v>14</v>
      </c>
      <c r="E4" s="23">
        <v>371.9</v>
      </c>
      <c r="F4" s="31">
        <v>450</v>
      </c>
      <c r="H4" s="40">
        <f>E4*1.21</f>
        <v>449.99899999999997</v>
      </c>
    </row>
    <row r="5" spans="1:8" ht="20.100000000000001" customHeight="1" x14ac:dyDescent="0.25">
      <c r="A5" s="122"/>
      <c r="B5" s="119"/>
      <c r="C5" s="6" t="s">
        <v>72</v>
      </c>
      <c r="D5" s="6" t="s">
        <v>14</v>
      </c>
      <c r="E5" s="24">
        <v>371.9</v>
      </c>
      <c r="F5" s="32">
        <f t="shared" ref="F5:F10" si="0">ROUND(H5,0)</f>
        <v>450</v>
      </c>
      <c r="H5" s="40">
        <f t="shared" ref="H5:H33" si="1">E5*1.21</f>
        <v>449.99899999999997</v>
      </c>
    </row>
    <row r="6" spans="1:8" ht="20.100000000000001" customHeight="1" x14ac:dyDescent="0.25">
      <c r="A6" s="122"/>
      <c r="B6" s="120"/>
      <c r="C6" s="6" t="s">
        <v>94</v>
      </c>
      <c r="D6" s="6" t="s">
        <v>14</v>
      </c>
      <c r="E6" s="24">
        <v>413.22</v>
      </c>
      <c r="F6" s="32">
        <f t="shared" si="0"/>
        <v>500</v>
      </c>
      <c r="H6" s="40">
        <f t="shared" si="1"/>
        <v>499.99620000000004</v>
      </c>
    </row>
    <row r="7" spans="1:8" ht="20.100000000000001" customHeight="1" x14ac:dyDescent="0.25">
      <c r="A7" s="122"/>
      <c r="B7" s="124" t="s">
        <v>3</v>
      </c>
      <c r="C7" s="6" t="s">
        <v>27</v>
      </c>
      <c r="D7" s="6" t="s">
        <v>14</v>
      </c>
      <c r="E7" s="24">
        <v>661.16</v>
      </c>
      <c r="F7" s="32">
        <f t="shared" si="0"/>
        <v>800</v>
      </c>
      <c r="H7" s="40">
        <f t="shared" si="1"/>
        <v>800.00359999999989</v>
      </c>
    </row>
    <row r="8" spans="1:8" ht="20.100000000000001" customHeight="1" x14ac:dyDescent="0.25">
      <c r="A8" s="122"/>
      <c r="B8" s="125"/>
      <c r="C8" s="6" t="s">
        <v>28</v>
      </c>
      <c r="D8" s="6" t="s">
        <v>14</v>
      </c>
      <c r="E8" s="24">
        <v>520.70000000000005</v>
      </c>
      <c r="F8" s="32">
        <f t="shared" si="0"/>
        <v>630</v>
      </c>
      <c r="H8" s="40">
        <f t="shared" si="1"/>
        <v>630.04700000000003</v>
      </c>
    </row>
    <row r="9" spans="1:8" ht="20.100000000000001" customHeight="1" x14ac:dyDescent="0.25">
      <c r="A9" s="122"/>
      <c r="B9" s="128" t="s">
        <v>1</v>
      </c>
      <c r="C9" s="18" t="s">
        <v>36</v>
      </c>
      <c r="D9" s="6" t="s">
        <v>14</v>
      </c>
      <c r="E9" s="24">
        <v>297.5</v>
      </c>
      <c r="F9" s="32">
        <f t="shared" si="0"/>
        <v>360</v>
      </c>
      <c r="H9" s="40">
        <f t="shared" si="1"/>
        <v>359.97499999999997</v>
      </c>
    </row>
    <row r="10" spans="1:8" ht="20.100000000000001" customHeight="1" thickBot="1" x14ac:dyDescent="0.3">
      <c r="A10" s="123"/>
      <c r="B10" s="129"/>
      <c r="C10" s="7" t="s">
        <v>29</v>
      </c>
      <c r="D10" s="7" t="s">
        <v>14</v>
      </c>
      <c r="E10" s="25">
        <v>371.9</v>
      </c>
      <c r="F10" s="33">
        <f t="shared" si="0"/>
        <v>450</v>
      </c>
      <c r="H10" s="40">
        <f t="shared" si="1"/>
        <v>449.99899999999997</v>
      </c>
    </row>
    <row r="11" spans="1:8" ht="9.9499999999999993" customHeight="1" thickBot="1" x14ac:dyDescent="0.3">
      <c r="A11" s="2"/>
      <c r="B11" s="2"/>
      <c r="E11" s="4"/>
      <c r="F11" s="3"/>
      <c r="H11" s="40">
        <f t="shared" si="1"/>
        <v>0</v>
      </c>
    </row>
    <row r="12" spans="1:8" ht="19.5" customHeight="1" x14ac:dyDescent="0.25">
      <c r="A12" s="121" t="s">
        <v>2</v>
      </c>
      <c r="B12" s="126" t="s">
        <v>4</v>
      </c>
      <c r="C12" s="8" t="s">
        <v>95</v>
      </c>
      <c r="D12" s="5" t="s">
        <v>14</v>
      </c>
      <c r="E12" s="23">
        <v>289.3</v>
      </c>
      <c r="F12" s="31">
        <f t="shared" ref="F12:F17" si="2">ROUND(H12,0)</f>
        <v>350</v>
      </c>
      <c r="H12" s="40">
        <f t="shared" si="1"/>
        <v>350.053</v>
      </c>
    </row>
    <row r="13" spans="1:8" ht="20.100000000000001" customHeight="1" x14ac:dyDescent="0.25">
      <c r="A13" s="122"/>
      <c r="B13" s="127"/>
      <c r="C13" s="6" t="s">
        <v>96</v>
      </c>
      <c r="D13" s="6" t="s">
        <v>15</v>
      </c>
      <c r="E13" s="24">
        <v>165.3</v>
      </c>
      <c r="F13" s="32">
        <f t="shared" si="2"/>
        <v>200</v>
      </c>
      <c r="H13" s="40">
        <f t="shared" si="1"/>
        <v>200.01300000000001</v>
      </c>
    </row>
    <row r="14" spans="1:8" ht="20.100000000000001" customHeight="1" x14ac:dyDescent="0.25">
      <c r="A14" s="122"/>
      <c r="B14" s="127"/>
      <c r="C14" s="6" t="s">
        <v>97</v>
      </c>
      <c r="D14" s="6" t="s">
        <v>15</v>
      </c>
      <c r="E14" s="24">
        <v>289.3</v>
      </c>
      <c r="F14" s="32">
        <f t="shared" si="2"/>
        <v>350</v>
      </c>
      <c r="G14" s="38"/>
      <c r="H14" s="40">
        <f t="shared" si="1"/>
        <v>350.053</v>
      </c>
    </row>
    <row r="15" spans="1:8" ht="20.100000000000001" customHeight="1" x14ac:dyDescent="0.25">
      <c r="A15" s="122"/>
      <c r="B15" s="125"/>
      <c r="C15" s="6" t="s">
        <v>26</v>
      </c>
      <c r="D15" s="6" t="s">
        <v>16</v>
      </c>
      <c r="E15" s="24">
        <v>165.3</v>
      </c>
      <c r="F15" s="32">
        <f t="shared" si="2"/>
        <v>200</v>
      </c>
      <c r="H15" s="40">
        <f t="shared" si="1"/>
        <v>200.01300000000001</v>
      </c>
    </row>
    <row r="16" spans="1:8" ht="20.100000000000001" customHeight="1" x14ac:dyDescent="0.25">
      <c r="A16" s="130"/>
      <c r="B16" s="43" t="s">
        <v>1</v>
      </c>
      <c r="C16" s="6" t="s">
        <v>33</v>
      </c>
      <c r="D16" s="6" t="s">
        <v>14</v>
      </c>
      <c r="E16" s="24">
        <v>247.93</v>
      </c>
      <c r="F16" s="32">
        <f t="shared" si="2"/>
        <v>300</v>
      </c>
      <c r="H16" s="40">
        <f t="shared" si="1"/>
        <v>299.99529999999999</v>
      </c>
    </row>
    <row r="17" spans="1:8" ht="20.100000000000001" customHeight="1" x14ac:dyDescent="0.25">
      <c r="A17" s="116" t="s">
        <v>32</v>
      </c>
      <c r="B17" s="117"/>
      <c r="C17" s="6" t="s">
        <v>34</v>
      </c>
      <c r="D17" s="6" t="s">
        <v>14</v>
      </c>
      <c r="E17" s="24">
        <v>247.93</v>
      </c>
      <c r="F17" s="32">
        <f t="shared" si="2"/>
        <v>300</v>
      </c>
      <c r="H17" s="40">
        <f t="shared" si="1"/>
        <v>299.99529999999999</v>
      </c>
    </row>
    <row r="18" spans="1:8" ht="20.100000000000001" customHeight="1" thickBot="1" x14ac:dyDescent="0.3">
      <c r="A18" s="10" t="s">
        <v>25</v>
      </c>
      <c r="B18" s="11"/>
      <c r="C18" s="7"/>
      <c r="D18" s="14"/>
      <c r="E18" s="20"/>
      <c r="F18" s="21"/>
      <c r="H18" s="40">
        <f t="shared" si="1"/>
        <v>0</v>
      </c>
    </row>
    <row r="19" spans="1:8" ht="9.9499999999999993" customHeight="1" thickBot="1" x14ac:dyDescent="0.3">
      <c r="A19" s="2"/>
      <c r="B19" s="2"/>
      <c r="E19" s="4"/>
      <c r="F19" s="3"/>
      <c r="H19" s="40">
        <f t="shared" si="1"/>
        <v>0</v>
      </c>
    </row>
    <row r="20" spans="1:8" ht="20.100000000000001" customHeight="1" x14ac:dyDescent="0.25">
      <c r="A20" s="104" t="s">
        <v>5</v>
      </c>
      <c r="B20" s="114" t="s">
        <v>6</v>
      </c>
      <c r="C20" s="5" t="s">
        <v>98</v>
      </c>
      <c r="D20" s="12" t="s">
        <v>14</v>
      </c>
      <c r="E20" s="23">
        <v>330.58</v>
      </c>
      <c r="F20" s="31">
        <f>ROUND(H20,0)</f>
        <v>400</v>
      </c>
      <c r="H20" s="40">
        <f t="shared" si="1"/>
        <v>400.00179999999995</v>
      </c>
    </row>
    <row r="21" spans="1:8" ht="20.100000000000001" customHeight="1" x14ac:dyDescent="0.25">
      <c r="A21" s="105"/>
      <c r="B21" s="115"/>
      <c r="C21" s="6" t="s">
        <v>73</v>
      </c>
      <c r="D21" s="6" t="s">
        <v>14</v>
      </c>
      <c r="E21" s="24">
        <v>413.22</v>
      </c>
      <c r="F21" s="32">
        <f>ROUND(H21,0)</f>
        <v>500</v>
      </c>
      <c r="H21" s="40">
        <f t="shared" si="1"/>
        <v>499.99620000000004</v>
      </c>
    </row>
    <row r="22" spans="1:8" ht="20.100000000000001" customHeight="1" x14ac:dyDescent="0.25">
      <c r="A22" s="105"/>
      <c r="B22" s="115"/>
      <c r="C22" s="6" t="s">
        <v>74</v>
      </c>
      <c r="D22" s="6" t="s">
        <v>14</v>
      </c>
      <c r="E22" s="24">
        <v>520.70000000000005</v>
      </c>
      <c r="F22" s="32">
        <f>ROUND(H22,0)</f>
        <v>630</v>
      </c>
      <c r="H22" s="40">
        <f t="shared" si="1"/>
        <v>630.04700000000003</v>
      </c>
    </row>
    <row r="23" spans="1:8" ht="20.100000000000001" customHeight="1" x14ac:dyDescent="0.25">
      <c r="A23" s="105"/>
      <c r="B23" s="115"/>
      <c r="C23" s="6" t="s">
        <v>7</v>
      </c>
      <c r="D23" s="6" t="s">
        <v>14</v>
      </c>
      <c r="E23" s="24">
        <v>330.58</v>
      </c>
      <c r="F23" s="32">
        <f>ROUND(H23,0)</f>
        <v>400</v>
      </c>
      <c r="H23" s="40">
        <f t="shared" si="1"/>
        <v>400.00179999999995</v>
      </c>
    </row>
    <row r="24" spans="1:8" ht="20.100000000000001" customHeight="1" thickBot="1" x14ac:dyDescent="0.3">
      <c r="A24" s="106"/>
      <c r="B24" s="13" t="s">
        <v>1</v>
      </c>
      <c r="C24" s="7" t="s">
        <v>17</v>
      </c>
      <c r="D24" s="7" t="s">
        <v>14</v>
      </c>
      <c r="E24" s="25">
        <v>330.58</v>
      </c>
      <c r="F24" s="33">
        <f>ROUND(H24,0)</f>
        <v>400</v>
      </c>
      <c r="H24" s="40">
        <f t="shared" si="1"/>
        <v>400.00179999999995</v>
      </c>
    </row>
    <row r="25" spans="1:8" ht="9.9499999999999993" customHeight="1" thickBot="1" x14ac:dyDescent="0.3">
      <c r="A25" s="2"/>
      <c r="B25" s="2"/>
      <c r="E25" s="4"/>
      <c r="F25" s="3"/>
      <c r="H25" s="40">
        <f t="shared" si="1"/>
        <v>0</v>
      </c>
    </row>
    <row r="26" spans="1:8" ht="20.100000000000001" customHeight="1" x14ac:dyDescent="0.25">
      <c r="A26" s="104" t="s">
        <v>1</v>
      </c>
      <c r="B26" s="114" t="s">
        <v>11</v>
      </c>
      <c r="C26" s="5" t="s">
        <v>9</v>
      </c>
      <c r="D26" s="5" t="s">
        <v>19</v>
      </c>
      <c r="E26" s="23" t="s">
        <v>37</v>
      </c>
      <c r="F26" s="31">
        <v>10</v>
      </c>
      <c r="H26" s="40">
        <f>F26</f>
        <v>10</v>
      </c>
    </row>
    <row r="27" spans="1:8" ht="20.100000000000001" customHeight="1" x14ac:dyDescent="0.25">
      <c r="A27" s="105"/>
      <c r="B27" s="115"/>
      <c r="C27" s="6" t="s">
        <v>10</v>
      </c>
      <c r="D27" s="6" t="s">
        <v>19</v>
      </c>
      <c r="E27" s="34" t="s">
        <v>37</v>
      </c>
      <c r="F27" s="35">
        <v>25</v>
      </c>
      <c r="H27" s="40">
        <f>F27</f>
        <v>25</v>
      </c>
    </row>
    <row r="28" spans="1:8" ht="20.100000000000001" customHeight="1" x14ac:dyDescent="0.25">
      <c r="A28" s="105"/>
      <c r="B28" s="115"/>
      <c r="C28" t="s">
        <v>39</v>
      </c>
      <c r="D28" t="s">
        <v>18</v>
      </c>
      <c r="E28" s="24">
        <v>41</v>
      </c>
      <c r="F28" s="32">
        <f t="shared" ref="F28:F33" si="3">ROUND(H28,0)</f>
        <v>50</v>
      </c>
      <c r="G28" s="64"/>
      <c r="H28" s="40">
        <f t="shared" si="1"/>
        <v>49.61</v>
      </c>
    </row>
    <row r="29" spans="1:8" ht="20.100000000000001" customHeight="1" x14ac:dyDescent="0.25">
      <c r="A29" s="105"/>
      <c r="B29" s="115"/>
      <c r="C29" t="s">
        <v>38</v>
      </c>
      <c r="D29" t="s">
        <v>18</v>
      </c>
      <c r="E29" s="36">
        <v>207</v>
      </c>
      <c r="F29" s="37">
        <f t="shared" si="3"/>
        <v>250</v>
      </c>
      <c r="G29" s="64"/>
      <c r="H29" s="40">
        <f t="shared" si="1"/>
        <v>250.47</v>
      </c>
    </row>
    <row r="30" spans="1:8" ht="20.100000000000001" customHeight="1" x14ac:dyDescent="0.25">
      <c r="A30" s="105"/>
      <c r="B30" s="109" t="s">
        <v>110</v>
      </c>
      <c r="C30" s="6" t="s">
        <v>141</v>
      </c>
      <c r="D30" s="6" t="s">
        <v>20</v>
      </c>
      <c r="E30" s="24">
        <v>454.5</v>
      </c>
      <c r="F30" s="32">
        <f t="shared" si="3"/>
        <v>550</v>
      </c>
      <c r="H30" s="40">
        <f t="shared" si="1"/>
        <v>549.94499999999994</v>
      </c>
    </row>
    <row r="31" spans="1:8" ht="20.100000000000001" customHeight="1" x14ac:dyDescent="0.25">
      <c r="A31" s="105"/>
      <c r="B31" s="109"/>
      <c r="C31" s="6" t="s">
        <v>142</v>
      </c>
      <c r="D31" s="6" t="s">
        <v>20</v>
      </c>
      <c r="E31" s="24">
        <v>909</v>
      </c>
      <c r="F31" s="32">
        <f t="shared" si="3"/>
        <v>1100</v>
      </c>
      <c r="H31" s="40">
        <f t="shared" si="1"/>
        <v>1099.8899999999999</v>
      </c>
    </row>
    <row r="32" spans="1:8" ht="20.100000000000001" customHeight="1" x14ac:dyDescent="0.25">
      <c r="A32" s="105"/>
      <c r="B32" s="109"/>
      <c r="C32" s="6" t="s">
        <v>12</v>
      </c>
      <c r="D32" s="6" t="s">
        <v>14</v>
      </c>
      <c r="E32" s="24">
        <v>454.5</v>
      </c>
      <c r="F32" s="32">
        <f t="shared" si="3"/>
        <v>550</v>
      </c>
      <c r="H32" s="40">
        <f t="shared" si="1"/>
        <v>549.94499999999994</v>
      </c>
    </row>
    <row r="33" spans="1:8" ht="20.100000000000001" customHeight="1" thickBot="1" x14ac:dyDescent="0.3">
      <c r="A33" s="106"/>
      <c r="B33" s="110"/>
      <c r="C33" s="7" t="s">
        <v>31</v>
      </c>
      <c r="D33" s="7" t="s">
        <v>14</v>
      </c>
      <c r="E33" s="25">
        <v>454.5</v>
      </c>
      <c r="F33" s="33">
        <f t="shared" si="3"/>
        <v>550</v>
      </c>
      <c r="H33" s="40">
        <f t="shared" si="1"/>
        <v>549.94499999999994</v>
      </c>
    </row>
    <row r="34" spans="1:8" ht="15" customHeight="1" x14ac:dyDescent="0.25">
      <c r="A34" t="s">
        <v>101</v>
      </c>
      <c r="H34" s="39"/>
    </row>
    <row r="35" spans="1:8" ht="9.9499999999999993" customHeight="1" x14ac:dyDescent="0.25"/>
    <row r="36" spans="1:8" ht="15" customHeight="1" x14ac:dyDescent="0.25">
      <c r="A36" t="s">
        <v>145</v>
      </c>
    </row>
    <row r="37" spans="1:8" ht="15" customHeight="1" x14ac:dyDescent="0.25">
      <c r="A37" t="s">
        <v>144</v>
      </c>
    </row>
    <row r="38" spans="1:8" ht="9.9499999999999993" customHeight="1" x14ac:dyDescent="0.25"/>
    <row r="39" spans="1:8" ht="20.100000000000001" customHeight="1" x14ac:dyDescent="0.25">
      <c r="A39" t="s">
        <v>13</v>
      </c>
      <c r="C39" s="1">
        <v>46023</v>
      </c>
    </row>
  </sheetData>
  <mergeCells count="15">
    <mergeCell ref="A17:B17"/>
    <mergeCell ref="A1:B1"/>
    <mergeCell ref="B4:B6"/>
    <mergeCell ref="A4:A10"/>
    <mergeCell ref="B7:B8"/>
    <mergeCell ref="B12:B15"/>
    <mergeCell ref="A3:C3"/>
    <mergeCell ref="C1:F1"/>
    <mergeCell ref="B9:B10"/>
    <mergeCell ref="A12:A16"/>
    <mergeCell ref="B20:B23"/>
    <mergeCell ref="B26:B29"/>
    <mergeCell ref="A26:A33"/>
    <mergeCell ref="B30:B33"/>
    <mergeCell ref="A20:A24"/>
  </mergeCells>
  <pageMargins left="0.47244094488188981" right="0.47244094488188981" top="0.59055118110236227" bottom="0.59055118110236227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8"/>
  <sheetViews>
    <sheetView workbookViewId="0">
      <selection activeCell="A15" sqref="A15"/>
    </sheetView>
  </sheetViews>
  <sheetFormatPr defaultRowHeight="15" x14ac:dyDescent="0.25"/>
  <cols>
    <col min="1" max="2" width="8.7109375" customWidth="1"/>
    <col min="3" max="3" width="29.85546875" customWidth="1"/>
    <col min="5" max="6" width="15.7109375" customWidth="1"/>
    <col min="8" max="8" width="11.28515625" customWidth="1"/>
  </cols>
  <sheetData>
    <row r="1" spans="1:8" ht="102.75" customHeight="1" x14ac:dyDescent="0.25">
      <c r="A1" s="100"/>
      <c r="B1" s="100"/>
      <c r="C1" s="101" t="s">
        <v>115</v>
      </c>
      <c r="D1" s="101"/>
      <c r="E1" s="101"/>
      <c r="F1" s="101"/>
    </row>
    <row r="2" spans="1:8" ht="9.9499999999999993" customHeight="1" thickBot="1" x14ac:dyDescent="0.3"/>
    <row r="3" spans="1:8" ht="15.75" thickBot="1" x14ac:dyDescent="0.3">
      <c r="A3" s="102" t="s">
        <v>35</v>
      </c>
      <c r="B3" s="103"/>
      <c r="C3" s="103"/>
      <c r="D3" s="15" t="s">
        <v>21</v>
      </c>
      <c r="E3" s="16" t="s">
        <v>22</v>
      </c>
      <c r="F3" s="17" t="s">
        <v>100</v>
      </c>
      <c r="H3" s="39" t="s">
        <v>99</v>
      </c>
    </row>
    <row r="4" spans="1:8" ht="20.100000000000001" customHeight="1" x14ac:dyDescent="0.25">
      <c r="A4" s="131" t="s">
        <v>107</v>
      </c>
      <c r="B4" s="135" t="s">
        <v>122</v>
      </c>
      <c r="C4" s="53" t="s">
        <v>108</v>
      </c>
      <c r="D4" s="54" t="s">
        <v>23</v>
      </c>
      <c r="E4" s="55">
        <v>1025</v>
      </c>
      <c r="F4" s="56">
        <f t="shared" ref="F4:F9" si="0">ROUND(H4,0)</f>
        <v>1240</v>
      </c>
      <c r="G4" s="64"/>
      <c r="H4" s="40">
        <f t="shared" ref="H4:H11" si="1">E4*1.21</f>
        <v>1240.25</v>
      </c>
    </row>
    <row r="5" spans="1:8" ht="20.100000000000001" customHeight="1" x14ac:dyDescent="0.25">
      <c r="A5" s="132"/>
      <c r="B5" s="136"/>
      <c r="C5" s="57" t="s">
        <v>109</v>
      </c>
      <c r="D5" s="50" t="s">
        <v>87</v>
      </c>
      <c r="E5" s="51">
        <v>851</v>
      </c>
      <c r="F5" s="52">
        <f t="shared" si="0"/>
        <v>1030</v>
      </c>
      <c r="G5" s="64"/>
      <c r="H5" s="40">
        <f t="shared" si="1"/>
        <v>1029.71</v>
      </c>
    </row>
    <row r="6" spans="1:8" ht="20.100000000000001" customHeight="1" x14ac:dyDescent="0.25">
      <c r="A6" s="132"/>
      <c r="B6" s="136"/>
      <c r="C6" s="58" t="s">
        <v>111</v>
      </c>
      <c r="D6" s="50" t="s">
        <v>23</v>
      </c>
      <c r="E6" s="51">
        <v>82.5</v>
      </c>
      <c r="F6" s="52">
        <f t="shared" si="0"/>
        <v>100</v>
      </c>
      <c r="H6" s="40">
        <f t="shared" si="1"/>
        <v>99.825000000000003</v>
      </c>
    </row>
    <row r="7" spans="1:8" ht="20.100000000000001" customHeight="1" x14ac:dyDescent="0.25">
      <c r="A7" s="132"/>
      <c r="B7" s="136"/>
      <c r="C7" s="58" t="s">
        <v>112</v>
      </c>
      <c r="D7" s="50" t="s">
        <v>23</v>
      </c>
      <c r="E7" s="59">
        <v>289.5</v>
      </c>
      <c r="F7" s="52">
        <f t="shared" si="0"/>
        <v>350</v>
      </c>
      <c r="H7" s="40">
        <f t="shared" si="1"/>
        <v>350.29500000000002</v>
      </c>
    </row>
    <row r="8" spans="1:8" ht="20.100000000000001" customHeight="1" x14ac:dyDescent="0.25">
      <c r="A8" s="132"/>
      <c r="B8" s="136"/>
      <c r="C8" s="58" t="s">
        <v>113</v>
      </c>
      <c r="D8" s="50" t="s">
        <v>23</v>
      </c>
      <c r="E8" s="59">
        <v>578.5</v>
      </c>
      <c r="F8" s="52">
        <f t="shared" si="0"/>
        <v>700</v>
      </c>
      <c r="G8" s="64"/>
      <c r="H8" s="40">
        <f t="shared" si="1"/>
        <v>699.98500000000001</v>
      </c>
    </row>
    <row r="9" spans="1:8" ht="20.100000000000001" customHeight="1" x14ac:dyDescent="0.25">
      <c r="A9" s="132"/>
      <c r="B9" s="136"/>
      <c r="C9" s="58" t="s">
        <v>114</v>
      </c>
      <c r="D9" s="50" t="s">
        <v>23</v>
      </c>
      <c r="E9" s="60">
        <v>1025</v>
      </c>
      <c r="F9" s="52">
        <f t="shared" si="0"/>
        <v>1240</v>
      </c>
      <c r="G9" s="64"/>
      <c r="H9" s="40">
        <f t="shared" si="1"/>
        <v>1240.25</v>
      </c>
    </row>
    <row r="10" spans="1:8" ht="20.100000000000001" customHeight="1" x14ac:dyDescent="0.25">
      <c r="A10" s="133"/>
      <c r="B10" s="137" t="s">
        <v>118</v>
      </c>
      <c r="C10" s="137"/>
      <c r="D10" s="50" t="s">
        <v>87</v>
      </c>
      <c r="E10" s="51">
        <v>248</v>
      </c>
      <c r="F10" s="52">
        <f>ROUND(H10,0)</f>
        <v>300</v>
      </c>
      <c r="G10" s="64"/>
      <c r="H10" s="40">
        <f t="shared" si="1"/>
        <v>300.08</v>
      </c>
    </row>
    <row r="11" spans="1:8" ht="20.100000000000001" customHeight="1" thickBot="1" x14ac:dyDescent="0.3">
      <c r="A11" s="134"/>
      <c r="B11" s="138" t="s">
        <v>121</v>
      </c>
      <c r="C11" s="138"/>
      <c r="D11" s="61" t="s">
        <v>23</v>
      </c>
      <c r="E11" s="62">
        <v>702.5</v>
      </c>
      <c r="F11" s="63">
        <f>ROUND(H11,0)</f>
        <v>850</v>
      </c>
      <c r="G11" s="64"/>
      <c r="H11" s="40">
        <f t="shared" si="1"/>
        <v>850.02499999999998</v>
      </c>
    </row>
    <row r="12" spans="1:8" ht="9.9499999999999993" customHeight="1" x14ac:dyDescent="0.25">
      <c r="A12" s="2"/>
      <c r="B12" s="2"/>
      <c r="E12" s="4"/>
      <c r="F12" s="3"/>
      <c r="H12" s="40"/>
    </row>
    <row r="13" spans="1:8" ht="15" customHeight="1" x14ac:dyDescent="0.25">
      <c r="A13" t="s">
        <v>101</v>
      </c>
      <c r="H13" s="39"/>
    </row>
    <row r="14" spans="1:8" ht="9.9499999999999993" customHeight="1" x14ac:dyDescent="0.25"/>
    <row r="15" spans="1:8" ht="15" customHeight="1" x14ac:dyDescent="0.25">
      <c r="A15" t="str">
        <f>'Ostatní služby'!A16</f>
        <v xml:space="preserve">Tento ceník je vydaný Obcí Dolní Bojanovice na základě rozhodnutí Rady obce </v>
      </c>
    </row>
    <row r="16" spans="1:8" ht="15" customHeight="1" x14ac:dyDescent="0.25">
      <c r="A16" t="str">
        <f>'Ostatní služby'!A17</f>
        <v>usnesením č. RO/593/25 ze dne 15.12.2025, usnesením č. RO/594/25 ze dne 15.12.2025,    usnesením č. RO/605/25 ze dne 15.12.2025 a usnesením č. RO/46/26 ze dne 19.1.2026</v>
      </c>
    </row>
    <row r="17" spans="1:3" ht="9.9499999999999993" customHeight="1" x14ac:dyDescent="0.25"/>
    <row r="18" spans="1:3" ht="20.100000000000001" customHeight="1" x14ac:dyDescent="0.25">
      <c r="A18" t="s">
        <v>13</v>
      </c>
      <c r="C18" s="1">
        <f>'Ostatní služby'!C19</f>
        <v>46023</v>
      </c>
    </row>
  </sheetData>
  <mergeCells count="7">
    <mergeCell ref="A1:B1"/>
    <mergeCell ref="C1:F1"/>
    <mergeCell ref="A3:C3"/>
    <mergeCell ref="A4:A11"/>
    <mergeCell ref="B4:B9"/>
    <mergeCell ref="B10:C10"/>
    <mergeCell ref="B11:C11"/>
  </mergeCells>
  <pageMargins left="0.47244094488188981" right="0.47244094488188981" top="0.59055118110236227" bottom="0.59055118110236227" header="0.31496062992125984" footer="0.31496062992125984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2009-BFEC-41B0-AA7B-4C920FE865E2}">
  <dimension ref="A1:H14"/>
  <sheetViews>
    <sheetView workbookViewId="0">
      <selection activeCell="A3" sqref="A3:I7"/>
    </sheetView>
  </sheetViews>
  <sheetFormatPr defaultRowHeight="15" x14ac:dyDescent="0.25"/>
  <cols>
    <col min="1" max="2" width="8.7109375" customWidth="1"/>
    <col min="3" max="3" width="29.85546875" customWidth="1"/>
    <col min="5" max="6" width="15.7109375" customWidth="1"/>
  </cols>
  <sheetData>
    <row r="1" spans="1:8" ht="102.75" customHeight="1" x14ac:dyDescent="0.25">
      <c r="A1" s="100"/>
      <c r="B1" s="100"/>
      <c r="C1" s="101" t="s">
        <v>45</v>
      </c>
      <c r="D1" s="101"/>
      <c r="E1" s="101"/>
      <c r="F1" s="101"/>
    </row>
    <row r="2" spans="1:8" ht="9.9499999999999993" customHeight="1" thickBot="1" x14ac:dyDescent="0.3"/>
    <row r="3" spans="1:8" ht="15.75" thickBot="1" x14ac:dyDescent="0.3">
      <c r="A3" s="102" t="s">
        <v>35</v>
      </c>
      <c r="B3" s="103"/>
      <c r="C3" s="103"/>
      <c r="D3" s="15" t="s">
        <v>21</v>
      </c>
      <c r="E3" s="16" t="s">
        <v>22</v>
      </c>
      <c r="F3" s="17" t="s">
        <v>106</v>
      </c>
      <c r="H3" s="39" t="s">
        <v>99</v>
      </c>
    </row>
    <row r="4" spans="1:8" ht="20.100000000000001" customHeight="1" x14ac:dyDescent="0.25">
      <c r="A4" s="139" t="s">
        <v>126</v>
      </c>
      <c r="B4" s="107" t="s">
        <v>127</v>
      </c>
      <c r="C4" s="111" t="s">
        <v>133</v>
      </c>
      <c r="D4" s="142" t="s">
        <v>129</v>
      </c>
      <c r="E4" s="144">
        <v>7</v>
      </c>
      <c r="F4" s="146">
        <f>ROUND(H4,0)</f>
        <v>8</v>
      </c>
      <c r="H4" s="40">
        <f>E4*1.21</f>
        <v>8.4699999999999989</v>
      </c>
    </row>
    <row r="5" spans="1:8" ht="19.5" customHeight="1" x14ac:dyDescent="0.25">
      <c r="A5" s="140"/>
      <c r="B5" s="108"/>
      <c r="C5" s="112"/>
      <c r="D5" s="143"/>
      <c r="E5" s="145"/>
      <c r="F5" s="147">
        <f>ROUND(H5,0)</f>
        <v>0</v>
      </c>
      <c r="H5" s="40">
        <f>E5*1.21</f>
        <v>0</v>
      </c>
    </row>
    <row r="6" spans="1:8" ht="20.100000000000001" customHeight="1" x14ac:dyDescent="0.25">
      <c r="A6" s="140"/>
      <c r="B6" s="108"/>
      <c r="C6" s="6" t="s">
        <v>134</v>
      </c>
      <c r="D6" s="6" t="s">
        <v>130</v>
      </c>
      <c r="E6" s="24">
        <v>21</v>
      </c>
      <c r="F6" s="32">
        <f>ROUND(H6,0)</f>
        <v>25</v>
      </c>
      <c r="H6" s="40">
        <f>E6*1.21</f>
        <v>25.41</v>
      </c>
    </row>
    <row r="7" spans="1:8" ht="20.100000000000001" customHeight="1" thickBot="1" x14ac:dyDescent="0.3">
      <c r="A7" s="141"/>
      <c r="B7" s="13" t="s">
        <v>1</v>
      </c>
      <c r="C7" s="7" t="s">
        <v>132</v>
      </c>
      <c r="D7" s="7" t="s">
        <v>131</v>
      </c>
      <c r="E7" s="25">
        <v>4132</v>
      </c>
      <c r="F7" s="33">
        <f>ROUND(H7,0)</f>
        <v>5000</v>
      </c>
      <c r="H7" s="40">
        <f>E7*1.21</f>
        <v>4999.72</v>
      </c>
    </row>
    <row r="8" spans="1:8" ht="9.9499999999999993" customHeight="1" x14ac:dyDescent="0.25">
      <c r="A8" s="22"/>
      <c r="B8" s="2"/>
      <c r="E8" s="4"/>
      <c r="F8" s="4"/>
      <c r="H8" s="40"/>
    </row>
    <row r="9" spans="1:8" ht="15" customHeight="1" x14ac:dyDescent="0.25">
      <c r="A9" t="s">
        <v>101</v>
      </c>
      <c r="B9" s="2"/>
      <c r="E9" s="4"/>
      <c r="F9" s="3"/>
      <c r="H9" s="40"/>
    </row>
    <row r="10" spans="1:8" ht="9.9499999999999993" customHeight="1" x14ac:dyDescent="0.25"/>
    <row r="11" spans="1:8" ht="15" customHeight="1" x14ac:dyDescent="0.25">
      <c r="A11" t="str">
        <f>'Ostatní služby'!A16</f>
        <v xml:space="preserve">Tento ceník je vydaný Obcí Dolní Bojanovice na základě rozhodnutí Rady obce </v>
      </c>
    </row>
    <row r="12" spans="1:8" ht="15" customHeight="1" x14ac:dyDescent="0.25">
      <c r="A12" t="str">
        <f>'Ostatní služby'!A17</f>
        <v>usnesením č. RO/593/25 ze dne 15.12.2025, usnesením č. RO/594/25 ze dne 15.12.2025,    usnesením č. RO/605/25 ze dne 15.12.2025 a usnesením č. RO/46/26 ze dne 19.1.2026</v>
      </c>
    </row>
    <row r="13" spans="1:8" ht="9.9499999999999993" customHeight="1" x14ac:dyDescent="0.25"/>
    <row r="14" spans="1:8" ht="20.100000000000001" customHeight="1" x14ac:dyDescent="0.25">
      <c r="A14" t="s">
        <v>13</v>
      </c>
      <c r="C14" s="1">
        <f>'Ostatní služby'!C19</f>
        <v>46023</v>
      </c>
    </row>
  </sheetData>
  <mergeCells count="9">
    <mergeCell ref="A1:B1"/>
    <mergeCell ref="C1:F1"/>
    <mergeCell ref="A3:C3"/>
    <mergeCell ref="A4:A7"/>
    <mergeCell ref="B4:B6"/>
    <mergeCell ref="C4:C5"/>
    <mergeCell ref="D4:D5"/>
    <mergeCell ref="E4:E5"/>
    <mergeCell ref="F4:F5"/>
  </mergeCells>
  <pageMargins left="0.47244094488188981" right="0.47244094488188981" top="0.59055118110236227" bottom="0.59055118110236227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0"/>
  <sheetViews>
    <sheetView workbookViewId="0">
      <selection activeCell="G10" sqref="G10"/>
    </sheetView>
  </sheetViews>
  <sheetFormatPr defaultRowHeight="15" x14ac:dyDescent="0.25"/>
  <cols>
    <col min="1" max="2" width="8.7109375" customWidth="1"/>
    <col min="3" max="3" width="34.42578125" customWidth="1"/>
    <col min="5" max="6" width="15.7109375" customWidth="1"/>
    <col min="8" max="8" width="13.5703125" customWidth="1"/>
  </cols>
  <sheetData>
    <row r="1" spans="1:8" ht="102.75" customHeight="1" x14ac:dyDescent="0.25">
      <c r="A1" s="100"/>
      <c r="B1" s="100"/>
      <c r="C1" s="101" t="s">
        <v>30</v>
      </c>
      <c r="D1" s="101"/>
      <c r="E1" s="101"/>
      <c r="F1" s="101"/>
    </row>
    <row r="2" spans="1:8" ht="9.9499999999999993" customHeight="1" thickBot="1" x14ac:dyDescent="0.3"/>
    <row r="3" spans="1:8" ht="15.75" thickBot="1" x14ac:dyDescent="0.3">
      <c r="A3" s="102" t="s">
        <v>35</v>
      </c>
      <c r="B3" s="103"/>
      <c r="C3" s="103"/>
      <c r="D3" s="15" t="s">
        <v>21</v>
      </c>
      <c r="E3" s="16" t="s">
        <v>22</v>
      </c>
      <c r="F3" s="17" t="s">
        <v>106</v>
      </c>
      <c r="H3" s="39" t="s">
        <v>99</v>
      </c>
    </row>
    <row r="4" spans="1:8" ht="19.5" customHeight="1" x14ac:dyDescent="0.25">
      <c r="A4" s="148" t="s">
        <v>46</v>
      </c>
      <c r="B4" s="107" t="s">
        <v>124</v>
      </c>
      <c r="C4" s="8" t="s">
        <v>81</v>
      </c>
      <c r="D4" s="5" t="s">
        <v>20</v>
      </c>
      <c r="E4" s="23">
        <v>5785</v>
      </c>
      <c r="F4" s="31">
        <f t="shared" ref="F4:F14" si="0">ROUND(H4,0)</f>
        <v>7000</v>
      </c>
      <c r="H4" s="40">
        <f>E4*1.21</f>
        <v>6999.8499999999995</v>
      </c>
    </row>
    <row r="5" spans="1:8" ht="30" customHeight="1" x14ac:dyDescent="0.25">
      <c r="A5" s="149"/>
      <c r="B5" s="108"/>
      <c r="C5" s="9" t="s">
        <v>78</v>
      </c>
      <c r="D5" s="6" t="s">
        <v>19</v>
      </c>
      <c r="E5" s="24">
        <v>1653</v>
      </c>
      <c r="F5" s="32">
        <f t="shared" si="0"/>
        <v>2000</v>
      </c>
      <c r="H5" s="40">
        <f t="shared" ref="H5:H14" si="1">E5*1.21</f>
        <v>2000.1299999999999</v>
      </c>
    </row>
    <row r="6" spans="1:8" ht="30" customHeight="1" x14ac:dyDescent="0.25">
      <c r="A6" s="149"/>
      <c r="B6" s="108"/>
      <c r="C6" s="9" t="s">
        <v>79</v>
      </c>
      <c r="D6" s="6" t="s">
        <v>20</v>
      </c>
      <c r="E6" s="24">
        <v>4545.3999999999996</v>
      </c>
      <c r="F6" s="32">
        <f t="shared" si="0"/>
        <v>5500</v>
      </c>
      <c r="H6" s="40">
        <f t="shared" si="1"/>
        <v>5499.9339999999993</v>
      </c>
    </row>
    <row r="7" spans="1:8" ht="20.100000000000001" customHeight="1" x14ac:dyDescent="0.25">
      <c r="A7" s="149"/>
      <c r="B7" s="108"/>
      <c r="C7" s="9" t="s">
        <v>80</v>
      </c>
      <c r="D7" s="6" t="s">
        <v>49</v>
      </c>
      <c r="E7" s="24"/>
      <c r="F7" s="32"/>
      <c r="H7" s="40">
        <f t="shared" si="1"/>
        <v>0</v>
      </c>
    </row>
    <row r="8" spans="1:8" ht="20.100000000000001" customHeight="1" x14ac:dyDescent="0.25">
      <c r="A8" s="149"/>
      <c r="B8" s="108"/>
      <c r="C8" s="9" t="s">
        <v>48</v>
      </c>
      <c r="D8" s="6" t="s">
        <v>49</v>
      </c>
      <c r="E8" s="24"/>
      <c r="F8" s="32"/>
      <c r="H8" s="40">
        <f t="shared" si="1"/>
        <v>0</v>
      </c>
    </row>
    <row r="9" spans="1:8" ht="20.100000000000001" customHeight="1" x14ac:dyDescent="0.25">
      <c r="A9" s="149"/>
      <c r="B9" s="108"/>
      <c r="C9" s="9"/>
      <c r="D9" s="6"/>
      <c r="E9" s="24"/>
      <c r="F9" s="32"/>
      <c r="H9" s="40">
        <f t="shared" si="1"/>
        <v>0</v>
      </c>
    </row>
    <row r="10" spans="1:8" ht="20.100000000000001" customHeight="1" x14ac:dyDescent="0.25">
      <c r="A10" s="149"/>
      <c r="B10" s="115" t="s">
        <v>82</v>
      </c>
      <c r="C10" s="9" t="s">
        <v>136</v>
      </c>
      <c r="D10" s="6" t="s">
        <v>20</v>
      </c>
      <c r="E10" s="24">
        <v>372</v>
      </c>
      <c r="F10" s="32">
        <f t="shared" si="0"/>
        <v>450</v>
      </c>
      <c r="G10" s="64"/>
      <c r="H10" s="40">
        <f t="shared" si="1"/>
        <v>450.12</v>
      </c>
    </row>
    <row r="11" spans="1:8" ht="20.100000000000001" customHeight="1" x14ac:dyDescent="0.25">
      <c r="A11" s="149"/>
      <c r="B11" s="115"/>
      <c r="C11" s="9" t="s">
        <v>137</v>
      </c>
      <c r="D11" s="6" t="s">
        <v>20</v>
      </c>
      <c r="E11" s="24">
        <v>248</v>
      </c>
      <c r="F11" s="32">
        <f t="shared" si="0"/>
        <v>300</v>
      </c>
      <c r="H11" s="40">
        <f t="shared" si="1"/>
        <v>300.08</v>
      </c>
    </row>
    <row r="12" spans="1:8" ht="20.100000000000001" customHeight="1" x14ac:dyDescent="0.25">
      <c r="A12" s="149"/>
      <c r="B12" s="115"/>
      <c r="C12" s="9" t="s">
        <v>135</v>
      </c>
      <c r="D12" s="6" t="s">
        <v>20</v>
      </c>
      <c r="E12" s="24">
        <v>82.6</v>
      </c>
      <c r="F12" s="32">
        <f t="shared" si="0"/>
        <v>100</v>
      </c>
      <c r="H12" s="40">
        <f t="shared" si="1"/>
        <v>99.945999999999984</v>
      </c>
    </row>
    <row r="13" spans="1:8" ht="20.100000000000001" customHeight="1" x14ac:dyDescent="0.25">
      <c r="A13" s="149"/>
      <c r="B13" s="109" t="s">
        <v>1</v>
      </c>
      <c r="C13" s="26" t="s">
        <v>47</v>
      </c>
      <c r="D13" s="6" t="s">
        <v>20</v>
      </c>
      <c r="E13" s="24">
        <v>1239.7</v>
      </c>
      <c r="F13" s="32">
        <f t="shared" si="0"/>
        <v>1500</v>
      </c>
      <c r="H13" s="40">
        <f t="shared" si="1"/>
        <v>1500.037</v>
      </c>
    </row>
    <row r="14" spans="1:8" ht="20.100000000000001" customHeight="1" thickBot="1" x14ac:dyDescent="0.3">
      <c r="A14" s="150"/>
      <c r="B14" s="110"/>
      <c r="C14" s="27" t="s">
        <v>47</v>
      </c>
      <c r="D14" s="7" t="s">
        <v>14</v>
      </c>
      <c r="E14" s="25">
        <v>206.6</v>
      </c>
      <c r="F14" s="33">
        <f t="shared" si="0"/>
        <v>250</v>
      </c>
      <c r="H14" s="40">
        <f t="shared" si="1"/>
        <v>249.98599999999999</v>
      </c>
    </row>
    <row r="15" spans="1:8" ht="12.75" customHeight="1" x14ac:dyDescent="0.25">
      <c r="A15" t="s">
        <v>101</v>
      </c>
      <c r="B15" s="2"/>
      <c r="E15" s="4"/>
      <c r="F15" s="3"/>
      <c r="H15" s="40"/>
    </row>
    <row r="16" spans="1:8" ht="9.9499999999999993" customHeight="1" x14ac:dyDescent="0.25">
      <c r="A16" s="2"/>
      <c r="B16" s="2"/>
      <c r="E16" s="4"/>
      <c r="F16" s="3"/>
      <c r="H16" s="40"/>
    </row>
    <row r="17" spans="1:8" ht="15" customHeight="1" x14ac:dyDescent="0.25">
      <c r="A17" t="str">
        <f>'Ostatní služby'!A16</f>
        <v xml:space="preserve">Tento ceník je vydaný Obcí Dolní Bojanovice na základě rozhodnutí Rady obce </v>
      </c>
      <c r="H17" s="40"/>
    </row>
    <row r="18" spans="1:8" ht="15" customHeight="1" x14ac:dyDescent="0.25">
      <c r="A18" t="str">
        <f>'Ostatní služby'!A17</f>
        <v>usnesením č. RO/593/25 ze dne 15.12.2025, usnesením č. RO/594/25 ze dne 15.12.2025,    usnesením č. RO/605/25 ze dne 15.12.2025 a usnesením č. RO/46/26 ze dne 19.1.2026</v>
      </c>
      <c r="H18" s="40"/>
    </row>
    <row r="19" spans="1:8" ht="9.9499999999999993" customHeight="1" x14ac:dyDescent="0.25">
      <c r="H19" s="40"/>
    </row>
    <row r="20" spans="1:8" ht="20.100000000000001" customHeight="1" x14ac:dyDescent="0.25">
      <c r="A20" t="s">
        <v>13</v>
      </c>
      <c r="C20" s="1">
        <f>'Ostatní služby'!C19</f>
        <v>46023</v>
      </c>
      <c r="H20" s="40"/>
    </row>
  </sheetData>
  <mergeCells count="7">
    <mergeCell ref="A1:B1"/>
    <mergeCell ref="C1:F1"/>
    <mergeCell ref="A3:C3"/>
    <mergeCell ref="A4:A14"/>
    <mergeCell ref="B4:B9"/>
    <mergeCell ref="B10:B12"/>
    <mergeCell ref="B13:B14"/>
  </mergeCells>
  <pageMargins left="0.47244094488188981" right="0.47244094488188981" top="0.59055118110236227" bottom="0.59055118110236227" header="0.31496062992125984" footer="0.31496062992125984"/>
  <pageSetup paperSize="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"/>
  <sheetViews>
    <sheetView workbookViewId="0">
      <selection activeCell="A3" sqref="A3:I18"/>
    </sheetView>
  </sheetViews>
  <sheetFormatPr defaultRowHeight="15" x14ac:dyDescent="0.25"/>
  <cols>
    <col min="1" max="2" width="8.7109375" customWidth="1"/>
    <col min="3" max="3" width="29.85546875" customWidth="1"/>
    <col min="5" max="6" width="15.7109375" customWidth="1"/>
  </cols>
  <sheetData>
    <row r="1" spans="1:8" ht="102.75" customHeight="1" x14ac:dyDescent="0.25">
      <c r="A1" s="100"/>
      <c r="B1" s="100"/>
      <c r="C1" s="101" t="s">
        <v>45</v>
      </c>
      <c r="D1" s="101"/>
      <c r="E1" s="101"/>
      <c r="F1" s="101"/>
    </row>
    <row r="2" spans="1:8" ht="9.9499999999999993" customHeight="1" thickBot="1" x14ac:dyDescent="0.3"/>
    <row r="3" spans="1:8" ht="15.75" thickBot="1" x14ac:dyDescent="0.3">
      <c r="A3" s="102" t="s">
        <v>35</v>
      </c>
      <c r="B3" s="103"/>
      <c r="C3" s="103"/>
      <c r="D3" s="15" t="s">
        <v>21</v>
      </c>
      <c r="E3" s="16" t="s">
        <v>22</v>
      </c>
      <c r="F3" s="17" t="s">
        <v>106</v>
      </c>
      <c r="H3" s="39" t="s">
        <v>99</v>
      </c>
    </row>
    <row r="4" spans="1:8" ht="20.100000000000001" customHeight="1" x14ac:dyDescent="0.25">
      <c r="A4" s="139" t="s">
        <v>40</v>
      </c>
      <c r="B4" s="107" t="s">
        <v>41</v>
      </c>
      <c r="C4" s="111" t="s">
        <v>43</v>
      </c>
      <c r="D4" s="142" t="s">
        <v>116</v>
      </c>
      <c r="E4" s="144">
        <v>500</v>
      </c>
      <c r="F4" s="146">
        <f t="shared" ref="F4:F9" si="0">ROUND(H4,0)</f>
        <v>605</v>
      </c>
      <c r="H4" s="40">
        <f>E4*1.21</f>
        <v>605</v>
      </c>
    </row>
    <row r="5" spans="1:8" ht="19.5" customHeight="1" x14ac:dyDescent="0.25">
      <c r="A5" s="140"/>
      <c r="B5" s="108"/>
      <c r="C5" s="112"/>
      <c r="D5" s="143"/>
      <c r="E5" s="145"/>
      <c r="F5" s="147">
        <f t="shared" si="0"/>
        <v>0</v>
      </c>
      <c r="H5" s="40">
        <f t="shared" ref="H5:H18" si="1">E5*1.21</f>
        <v>0</v>
      </c>
    </row>
    <row r="6" spans="1:8" ht="20.100000000000001" customHeight="1" x14ac:dyDescent="0.25">
      <c r="A6" s="140"/>
      <c r="B6" s="108"/>
      <c r="C6" s="6" t="s">
        <v>44</v>
      </c>
      <c r="D6" s="6" t="s">
        <v>116</v>
      </c>
      <c r="E6" s="24">
        <v>250</v>
      </c>
      <c r="F6" s="32">
        <f t="shared" si="0"/>
        <v>303</v>
      </c>
      <c r="H6" s="40">
        <f t="shared" si="1"/>
        <v>302.5</v>
      </c>
    </row>
    <row r="7" spans="1:8" ht="20.100000000000001" customHeight="1" x14ac:dyDescent="0.25">
      <c r="A7" s="140"/>
      <c r="B7" s="124" t="s">
        <v>42</v>
      </c>
      <c r="C7" s="6" t="s">
        <v>67</v>
      </c>
      <c r="D7" s="6" t="s">
        <v>68</v>
      </c>
      <c r="E7" s="24">
        <v>2.5</v>
      </c>
      <c r="F7" s="32">
        <f t="shared" si="0"/>
        <v>3</v>
      </c>
      <c r="H7" s="40">
        <f t="shared" si="1"/>
        <v>3.0249999999999999</v>
      </c>
    </row>
    <row r="8" spans="1:8" ht="20.100000000000001" customHeight="1" x14ac:dyDescent="0.25">
      <c r="A8" s="140"/>
      <c r="B8" s="127"/>
      <c r="C8" s="6" t="s">
        <v>69</v>
      </c>
      <c r="D8" s="6" t="s">
        <v>70</v>
      </c>
      <c r="E8" s="24">
        <v>500</v>
      </c>
      <c r="F8" s="32">
        <f t="shared" si="0"/>
        <v>605</v>
      </c>
      <c r="H8" s="40">
        <f t="shared" si="1"/>
        <v>605</v>
      </c>
    </row>
    <row r="9" spans="1:8" ht="20.100000000000001" customHeight="1" thickBot="1" x14ac:dyDescent="0.3">
      <c r="A9" s="141"/>
      <c r="B9" s="13" t="s">
        <v>1</v>
      </c>
      <c r="C9" s="7"/>
      <c r="D9" s="7"/>
      <c r="E9" s="25"/>
      <c r="F9" s="33">
        <f t="shared" si="0"/>
        <v>0</v>
      </c>
      <c r="H9" s="40">
        <f t="shared" si="1"/>
        <v>0</v>
      </c>
    </row>
    <row r="10" spans="1:8" ht="9.9499999999999993" customHeight="1" thickBot="1" x14ac:dyDescent="0.3">
      <c r="A10" s="22"/>
      <c r="B10" s="2"/>
      <c r="E10" s="4"/>
      <c r="F10" s="4"/>
      <c r="H10" s="40">
        <f t="shared" si="1"/>
        <v>0</v>
      </c>
    </row>
    <row r="11" spans="1:8" ht="19.5" customHeight="1" x14ac:dyDescent="0.25">
      <c r="A11" s="139" t="s">
        <v>91</v>
      </c>
      <c r="B11" s="114" t="s">
        <v>84</v>
      </c>
      <c r="C11" s="8" t="s">
        <v>86</v>
      </c>
      <c r="D11" s="5" t="s">
        <v>117</v>
      </c>
      <c r="E11" s="23">
        <v>75</v>
      </c>
      <c r="F11" s="41" t="s">
        <v>88</v>
      </c>
      <c r="H11" s="40">
        <f t="shared" si="1"/>
        <v>90.75</v>
      </c>
    </row>
    <row r="12" spans="1:8" ht="19.5" customHeight="1" x14ac:dyDescent="0.25">
      <c r="A12" s="140"/>
      <c r="B12" s="115"/>
      <c r="C12" s="9" t="s">
        <v>85</v>
      </c>
      <c r="D12" s="6" t="s">
        <v>117</v>
      </c>
      <c r="E12" s="24">
        <v>75</v>
      </c>
      <c r="F12" s="42" t="s">
        <v>88</v>
      </c>
      <c r="H12" s="40">
        <f t="shared" si="1"/>
        <v>90.75</v>
      </c>
    </row>
    <row r="13" spans="1:8" ht="20.100000000000001" customHeight="1" x14ac:dyDescent="0.25">
      <c r="A13" s="140"/>
      <c r="B13" s="115"/>
      <c r="C13" s="9" t="s">
        <v>89</v>
      </c>
      <c r="D13" s="6" t="s">
        <v>117</v>
      </c>
      <c r="E13" s="24">
        <v>55</v>
      </c>
      <c r="F13" s="42" t="s">
        <v>88</v>
      </c>
      <c r="H13" s="40">
        <f t="shared" si="1"/>
        <v>66.55</v>
      </c>
    </row>
    <row r="14" spans="1:8" ht="20.100000000000001" customHeight="1" x14ac:dyDescent="0.25">
      <c r="A14" s="140"/>
      <c r="B14" s="115"/>
      <c r="C14" s="6" t="s">
        <v>90</v>
      </c>
      <c r="D14" s="6" t="s">
        <v>117</v>
      </c>
      <c r="E14" s="24">
        <v>75</v>
      </c>
      <c r="F14" s="42" t="s">
        <v>88</v>
      </c>
      <c r="H14" s="40">
        <f t="shared" si="1"/>
        <v>90.75</v>
      </c>
    </row>
    <row r="15" spans="1:8" ht="20.100000000000001" customHeight="1" x14ac:dyDescent="0.25">
      <c r="A15" s="140"/>
      <c r="B15" s="115"/>
      <c r="C15" s="6" t="s">
        <v>119</v>
      </c>
      <c r="D15" s="6" t="s">
        <v>117</v>
      </c>
      <c r="E15" s="24">
        <v>90</v>
      </c>
      <c r="F15" s="42" t="s">
        <v>88</v>
      </c>
      <c r="H15" s="40"/>
    </row>
    <row r="16" spans="1:8" ht="20.100000000000001" customHeight="1" x14ac:dyDescent="0.25">
      <c r="A16" s="140"/>
      <c r="B16" s="115"/>
      <c r="C16" s="6" t="s">
        <v>120</v>
      </c>
      <c r="D16" s="6" t="s">
        <v>117</v>
      </c>
      <c r="E16" s="24">
        <v>75</v>
      </c>
      <c r="F16" s="42" t="s">
        <v>88</v>
      </c>
      <c r="H16" s="40">
        <f t="shared" si="1"/>
        <v>90.75</v>
      </c>
    </row>
    <row r="17" spans="1:8" ht="20.100000000000001" customHeight="1" x14ac:dyDescent="0.25">
      <c r="A17" s="140"/>
      <c r="B17" s="30" t="s">
        <v>92</v>
      </c>
      <c r="C17" s="6" t="s">
        <v>93</v>
      </c>
      <c r="D17" s="6" t="s">
        <v>14</v>
      </c>
      <c r="E17" s="24">
        <v>82.7</v>
      </c>
      <c r="F17" s="32">
        <f>ROUND(H17,0)</f>
        <v>100</v>
      </c>
      <c r="H17" s="40">
        <f t="shared" si="1"/>
        <v>100.06700000000001</v>
      </c>
    </row>
    <row r="18" spans="1:8" ht="20.100000000000001" customHeight="1" thickBot="1" x14ac:dyDescent="0.3">
      <c r="A18" s="10"/>
      <c r="B18" s="11"/>
      <c r="C18" s="7"/>
      <c r="D18" s="14"/>
      <c r="E18" s="20"/>
      <c r="F18" s="21"/>
      <c r="H18" s="40">
        <f t="shared" si="1"/>
        <v>0</v>
      </c>
    </row>
    <row r="19" spans="1:8" ht="15" customHeight="1" x14ac:dyDescent="0.25">
      <c r="A19" t="s">
        <v>101</v>
      </c>
      <c r="B19" s="2"/>
      <c r="E19" s="4"/>
      <c r="F19" s="3"/>
      <c r="H19" s="40"/>
    </row>
    <row r="20" spans="1:8" ht="9.9499999999999993" customHeight="1" x14ac:dyDescent="0.25"/>
    <row r="21" spans="1:8" ht="15" customHeight="1" x14ac:dyDescent="0.25">
      <c r="A21" t="str">
        <f>'Ostatní služby'!A16</f>
        <v xml:space="preserve">Tento ceník je vydaný Obcí Dolní Bojanovice na základě rozhodnutí Rady obce </v>
      </c>
    </row>
    <row r="22" spans="1:8" ht="15" customHeight="1" x14ac:dyDescent="0.25">
      <c r="A22" t="str">
        <f>'Ostatní služby'!A17</f>
        <v>usnesením č. RO/593/25 ze dne 15.12.2025, usnesením č. RO/594/25 ze dne 15.12.2025,    usnesením č. RO/605/25 ze dne 15.12.2025 a usnesením č. RO/46/26 ze dne 19.1.2026</v>
      </c>
    </row>
    <row r="23" spans="1:8" ht="9.9499999999999993" customHeight="1" x14ac:dyDescent="0.25"/>
    <row r="24" spans="1:8" ht="20.100000000000001" customHeight="1" x14ac:dyDescent="0.25">
      <c r="A24" t="s">
        <v>13</v>
      </c>
      <c r="C24" s="1">
        <f>'Ostatní služby'!C19</f>
        <v>46023</v>
      </c>
    </row>
  </sheetData>
  <mergeCells count="12">
    <mergeCell ref="A11:A17"/>
    <mergeCell ref="B11:B16"/>
    <mergeCell ref="A1:B1"/>
    <mergeCell ref="C1:F1"/>
    <mergeCell ref="A3:C3"/>
    <mergeCell ref="A4:A9"/>
    <mergeCell ref="B4:B6"/>
    <mergeCell ref="B7:B8"/>
    <mergeCell ref="C4:C5"/>
    <mergeCell ref="D4:D5"/>
    <mergeCell ref="E4:E5"/>
    <mergeCell ref="F4:F5"/>
  </mergeCells>
  <pageMargins left="0.47244094488188981" right="0.47244094488188981" top="0.59055118110236227" bottom="0.59055118110236227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9"/>
  <sheetViews>
    <sheetView topLeftCell="A4" workbookViewId="0">
      <selection activeCell="E12" sqref="E12"/>
    </sheetView>
  </sheetViews>
  <sheetFormatPr defaultRowHeight="15" x14ac:dyDescent="0.25"/>
  <cols>
    <col min="1" max="2" width="8.7109375" customWidth="1"/>
    <col min="3" max="3" width="41.85546875" customWidth="1"/>
    <col min="5" max="6" width="15.7109375" customWidth="1"/>
    <col min="8" max="8" width="11.7109375" customWidth="1"/>
    <col min="10" max="10" width="14" customWidth="1"/>
  </cols>
  <sheetData>
    <row r="1" spans="1:10" ht="102.75" customHeight="1" x14ac:dyDescent="0.25">
      <c r="A1" s="100"/>
      <c r="B1" s="100"/>
      <c r="C1" s="101" t="s">
        <v>30</v>
      </c>
      <c r="D1" s="101"/>
      <c r="E1" s="101"/>
      <c r="F1" s="101"/>
    </row>
    <row r="2" spans="1:10" ht="9.9499999999999993" customHeight="1" thickBot="1" x14ac:dyDescent="0.3"/>
    <row r="3" spans="1:10" ht="15.75" thickBot="1" x14ac:dyDescent="0.3">
      <c r="A3" s="102" t="s">
        <v>35</v>
      </c>
      <c r="B3" s="103"/>
      <c r="C3" s="103"/>
      <c r="D3" s="15" t="s">
        <v>21</v>
      </c>
      <c r="E3" s="16" t="s">
        <v>22</v>
      </c>
      <c r="F3" s="17" t="s">
        <v>106</v>
      </c>
      <c r="H3" s="39" t="s">
        <v>99</v>
      </c>
    </row>
    <row r="4" spans="1:10" ht="19.5" customHeight="1" x14ac:dyDescent="0.25">
      <c r="A4" s="151" t="s">
        <v>149</v>
      </c>
      <c r="B4" s="154" t="s">
        <v>166</v>
      </c>
      <c r="C4" s="165" t="s">
        <v>146</v>
      </c>
      <c r="D4" s="167" t="s">
        <v>147</v>
      </c>
      <c r="E4" s="169">
        <v>5</v>
      </c>
      <c r="F4" s="170">
        <f>E4*1.21</f>
        <v>6.05</v>
      </c>
      <c r="H4" s="40"/>
      <c r="J4" s="44"/>
    </row>
    <row r="5" spans="1:10" ht="19.5" customHeight="1" x14ac:dyDescent="0.25">
      <c r="A5" s="152"/>
      <c r="B5" s="99"/>
      <c r="C5" s="166"/>
      <c r="D5" s="168"/>
      <c r="E5" s="162"/>
      <c r="F5" s="164"/>
      <c r="H5" s="40"/>
      <c r="J5" s="44"/>
    </row>
    <row r="6" spans="1:10" ht="19.5" customHeight="1" x14ac:dyDescent="0.25">
      <c r="A6" s="152"/>
      <c r="B6" s="99"/>
      <c r="C6" s="166"/>
      <c r="D6" s="168"/>
      <c r="E6" s="162"/>
      <c r="F6" s="164"/>
      <c r="H6" s="40"/>
      <c r="J6" s="44"/>
    </row>
    <row r="7" spans="1:10" ht="19.5" customHeight="1" x14ac:dyDescent="0.25">
      <c r="A7" s="152"/>
      <c r="B7" s="155"/>
      <c r="C7" s="171" t="s">
        <v>148</v>
      </c>
      <c r="D7" s="158" t="s">
        <v>147</v>
      </c>
      <c r="E7" s="161">
        <v>5</v>
      </c>
      <c r="F7" s="164">
        <f>E7*1.21</f>
        <v>6.05</v>
      </c>
      <c r="H7" s="40"/>
      <c r="J7" s="44"/>
    </row>
    <row r="8" spans="1:10" ht="19.5" customHeight="1" x14ac:dyDescent="0.25">
      <c r="A8" s="152"/>
      <c r="B8" s="155"/>
      <c r="C8" s="171"/>
      <c r="D8" s="159"/>
      <c r="E8" s="162"/>
      <c r="F8" s="164"/>
      <c r="H8" s="40"/>
      <c r="J8" s="44"/>
    </row>
    <row r="9" spans="1:10" ht="19.5" customHeight="1" x14ac:dyDescent="0.25">
      <c r="A9" s="152"/>
      <c r="B9" s="155"/>
      <c r="C9" s="171"/>
      <c r="D9" s="159"/>
      <c r="E9" s="162"/>
      <c r="F9" s="164"/>
      <c r="H9" s="40"/>
      <c r="J9" s="44"/>
    </row>
    <row r="10" spans="1:10" ht="19.5" customHeight="1" x14ac:dyDescent="0.25">
      <c r="A10" s="152"/>
      <c r="B10" s="156"/>
      <c r="C10" s="171"/>
      <c r="D10" s="160"/>
      <c r="E10" s="163"/>
      <c r="F10" s="164"/>
      <c r="H10" s="40"/>
      <c r="J10" s="44"/>
    </row>
    <row r="11" spans="1:10" ht="19.5" customHeight="1" x14ac:dyDescent="0.25">
      <c r="A11" s="152"/>
      <c r="B11" s="175" t="s">
        <v>167</v>
      </c>
      <c r="C11" s="66"/>
      <c r="D11" s="80"/>
      <c r="E11" s="75"/>
      <c r="F11" s="74"/>
      <c r="H11" s="40"/>
      <c r="J11" s="44"/>
    </row>
    <row r="12" spans="1:10" ht="20.100000000000001" customHeight="1" x14ac:dyDescent="0.25">
      <c r="A12" s="152"/>
      <c r="B12" s="176"/>
      <c r="C12" s="9" t="s">
        <v>150</v>
      </c>
      <c r="D12" s="77" t="s">
        <v>147</v>
      </c>
      <c r="E12" s="78">
        <v>1</v>
      </c>
      <c r="F12" s="73">
        <f>E12*1.21</f>
        <v>1.21</v>
      </c>
      <c r="H12" s="40"/>
      <c r="J12" s="44"/>
    </row>
    <row r="13" spans="1:10" ht="20.100000000000001" customHeight="1" x14ac:dyDescent="0.25">
      <c r="A13" s="152"/>
      <c r="B13" s="176"/>
      <c r="C13" s="76" t="s">
        <v>151</v>
      </c>
      <c r="D13" s="77" t="s">
        <v>147</v>
      </c>
      <c r="E13" s="78">
        <v>1</v>
      </c>
      <c r="F13" s="73">
        <f t="shared" ref="F13:F33" si="0">E13*1.21</f>
        <v>1.21</v>
      </c>
      <c r="H13" s="40"/>
      <c r="J13" s="44"/>
    </row>
    <row r="14" spans="1:10" ht="20.100000000000001" customHeight="1" x14ac:dyDescent="0.25">
      <c r="A14" s="152"/>
      <c r="B14" s="176"/>
      <c r="C14" s="76" t="s">
        <v>152</v>
      </c>
      <c r="D14" s="77" t="s">
        <v>147</v>
      </c>
      <c r="E14" s="78">
        <v>1</v>
      </c>
      <c r="F14" s="73">
        <f t="shared" si="0"/>
        <v>1.21</v>
      </c>
      <c r="H14" s="40"/>
      <c r="J14" s="44"/>
    </row>
    <row r="15" spans="1:10" ht="20.100000000000001" customHeight="1" x14ac:dyDescent="0.25">
      <c r="A15" s="152"/>
      <c r="B15" s="176"/>
      <c r="C15" s="9" t="s">
        <v>153</v>
      </c>
      <c r="D15" s="77" t="s">
        <v>147</v>
      </c>
      <c r="E15" s="78">
        <v>1</v>
      </c>
      <c r="F15" s="73">
        <f>E15*1.21</f>
        <v>1.21</v>
      </c>
      <c r="H15" s="40"/>
      <c r="J15" s="44"/>
    </row>
    <row r="16" spans="1:10" ht="20.100000000000001" customHeight="1" x14ac:dyDescent="0.25">
      <c r="A16" s="152"/>
      <c r="B16" s="176"/>
      <c r="C16" s="9" t="s">
        <v>154</v>
      </c>
      <c r="D16" s="77" t="s">
        <v>147</v>
      </c>
      <c r="E16" s="78">
        <v>0</v>
      </c>
      <c r="F16" s="73">
        <f t="shared" si="0"/>
        <v>0</v>
      </c>
      <c r="H16" s="40"/>
      <c r="J16" s="44"/>
    </row>
    <row r="17" spans="1:10" ht="20.100000000000001" customHeight="1" x14ac:dyDescent="0.25">
      <c r="A17" s="152"/>
      <c r="B17" s="176"/>
      <c r="C17" s="9" t="s">
        <v>155</v>
      </c>
      <c r="D17" s="77" t="s">
        <v>147</v>
      </c>
      <c r="E17" s="78">
        <v>1</v>
      </c>
      <c r="F17" s="73">
        <f t="shared" si="0"/>
        <v>1.21</v>
      </c>
      <c r="H17" s="40"/>
      <c r="J17" s="44"/>
    </row>
    <row r="18" spans="1:10" ht="20.100000000000001" customHeight="1" x14ac:dyDescent="0.25">
      <c r="A18" s="152"/>
      <c r="B18" s="176"/>
      <c r="C18" s="9" t="s">
        <v>156</v>
      </c>
      <c r="D18" s="77" t="s">
        <v>147</v>
      </c>
      <c r="E18" s="78">
        <v>1</v>
      </c>
      <c r="F18" s="73">
        <f t="shared" si="0"/>
        <v>1.21</v>
      </c>
      <c r="H18" s="40"/>
      <c r="J18" s="44"/>
    </row>
    <row r="19" spans="1:10" ht="20.100000000000001" customHeight="1" x14ac:dyDescent="0.25">
      <c r="A19" s="152"/>
      <c r="B19" s="176"/>
      <c r="C19" s="9" t="s">
        <v>157</v>
      </c>
      <c r="D19" s="77" t="s">
        <v>147</v>
      </c>
      <c r="E19" s="78">
        <v>1</v>
      </c>
      <c r="F19" s="73">
        <f t="shared" si="0"/>
        <v>1.21</v>
      </c>
      <c r="H19" s="40"/>
      <c r="J19" s="44"/>
    </row>
    <row r="20" spans="1:10" ht="20.100000000000001" customHeight="1" x14ac:dyDescent="0.25">
      <c r="A20" s="152"/>
      <c r="B20" s="176"/>
      <c r="C20" s="9" t="s">
        <v>158</v>
      </c>
      <c r="D20" s="77" t="s">
        <v>147</v>
      </c>
      <c r="E20" s="78">
        <v>1</v>
      </c>
      <c r="F20" s="73">
        <f t="shared" si="0"/>
        <v>1.21</v>
      </c>
      <c r="H20" s="40"/>
      <c r="J20" s="44"/>
    </row>
    <row r="21" spans="1:10" ht="20.100000000000001" customHeight="1" x14ac:dyDescent="0.25">
      <c r="A21" s="152"/>
      <c r="B21" s="176"/>
      <c r="C21" s="9" t="s">
        <v>159</v>
      </c>
      <c r="D21" s="77" t="s">
        <v>147</v>
      </c>
      <c r="E21" s="78">
        <v>1</v>
      </c>
      <c r="F21" s="73">
        <f t="shared" si="0"/>
        <v>1.21</v>
      </c>
      <c r="H21" s="40"/>
      <c r="J21" s="44"/>
    </row>
    <row r="22" spans="1:10" ht="20.100000000000001" customHeight="1" x14ac:dyDescent="0.25">
      <c r="A22" s="152"/>
      <c r="B22" s="176"/>
      <c r="C22" s="9" t="s">
        <v>160</v>
      </c>
      <c r="D22" s="77" t="s">
        <v>147</v>
      </c>
      <c r="E22" s="78">
        <v>1</v>
      </c>
      <c r="F22" s="73">
        <f t="shared" si="0"/>
        <v>1.21</v>
      </c>
      <c r="H22" s="40"/>
      <c r="J22" s="44"/>
    </row>
    <row r="23" spans="1:10" ht="20.100000000000001" customHeight="1" x14ac:dyDescent="0.25">
      <c r="A23" s="152"/>
      <c r="B23" s="176"/>
      <c r="C23" s="72"/>
      <c r="D23" s="81"/>
      <c r="E23" s="82"/>
      <c r="F23" s="73"/>
      <c r="H23" s="40"/>
      <c r="J23" s="44"/>
    </row>
    <row r="24" spans="1:10" ht="20.100000000000001" customHeight="1" x14ac:dyDescent="0.25">
      <c r="A24" s="152"/>
      <c r="B24" s="176" t="s">
        <v>161</v>
      </c>
      <c r="C24" s="113" t="s">
        <v>162</v>
      </c>
      <c r="D24" s="179" t="s">
        <v>163</v>
      </c>
      <c r="E24" s="172">
        <v>0</v>
      </c>
      <c r="F24" s="164">
        <v>0</v>
      </c>
      <c r="H24" s="40"/>
      <c r="J24" s="44"/>
    </row>
    <row r="25" spans="1:10" ht="20.100000000000001" customHeight="1" x14ac:dyDescent="0.25">
      <c r="A25" s="152"/>
      <c r="B25" s="176"/>
      <c r="C25" s="178"/>
      <c r="D25" s="180"/>
      <c r="E25" s="173"/>
      <c r="F25" s="164"/>
      <c r="H25" s="40"/>
      <c r="J25" s="44"/>
    </row>
    <row r="26" spans="1:10" ht="20.100000000000001" customHeight="1" x14ac:dyDescent="0.25">
      <c r="A26" s="152"/>
      <c r="B26" s="176"/>
      <c r="C26" s="112"/>
      <c r="D26" s="181"/>
      <c r="E26" s="174"/>
      <c r="F26" s="164"/>
      <c r="H26" s="40"/>
      <c r="J26" s="44"/>
    </row>
    <row r="27" spans="1:10" ht="20.100000000000001" customHeight="1" x14ac:dyDescent="0.25">
      <c r="A27" s="152"/>
      <c r="B27" s="176"/>
      <c r="C27" s="113" t="s">
        <v>164</v>
      </c>
      <c r="D27" s="179" t="s">
        <v>165</v>
      </c>
      <c r="E27" s="172">
        <v>5</v>
      </c>
      <c r="F27" s="164">
        <v>5</v>
      </c>
      <c r="H27" s="40"/>
      <c r="J27" s="44"/>
    </row>
    <row r="28" spans="1:10" ht="20.100000000000001" customHeight="1" x14ac:dyDescent="0.25">
      <c r="A28" s="152"/>
      <c r="B28" s="176"/>
      <c r="C28" s="178"/>
      <c r="D28" s="180"/>
      <c r="E28" s="173"/>
      <c r="F28" s="164"/>
      <c r="H28" s="40"/>
      <c r="J28" s="44"/>
    </row>
    <row r="29" spans="1:10" ht="20.100000000000001" customHeight="1" x14ac:dyDescent="0.25">
      <c r="A29" s="152"/>
      <c r="B29" s="177"/>
      <c r="C29" s="112"/>
      <c r="D29" s="181"/>
      <c r="E29" s="174"/>
      <c r="F29" s="164"/>
      <c r="H29" s="40"/>
      <c r="J29" s="44"/>
    </row>
    <row r="30" spans="1:10" ht="20.100000000000001" customHeight="1" x14ac:dyDescent="0.25">
      <c r="A30" s="152"/>
      <c r="B30" s="67"/>
      <c r="C30" s="66"/>
      <c r="D30" s="79"/>
      <c r="E30" s="83"/>
      <c r="F30" s="74"/>
      <c r="H30" s="40"/>
      <c r="J30" s="44"/>
    </row>
    <row r="31" spans="1:10" ht="20.100000000000001" customHeight="1" x14ac:dyDescent="0.25">
      <c r="A31" s="152"/>
      <c r="B31" s="124" t="s">
        <v>138</v>
      </c>
      <c r="C31" s="26" t="s">
        <v>139</v>
      </c>
      <c r="D31" s="9" t="s">
        <v>18</v>
      </c>
      <c r="E31" s="68">
        <v>182</v>
      </c>
      <c r="F31" s="70">
        <f t="shared" si="0"/>
        <v>220.22</v>
      </c>
      <c r="G31" s="64"/>
      <c r="H31" s="40"/>
      <c r="J31" s="44"/>
    </row>
    <row r="32" spans="1:10" ht="20.100000000000001" customHeight="1" x14ac:dyDescent="0.25">
      <c r="A32" s="152"/>
      <c r="B32" s="127"/>
      <c r="C32" s="26" t="s">
        <v>140</v>
      </c>
      <c r="D32" s="6" t="s">
        <v>18</v>
      </c>
      <c r="E32" s="68">
        <v>256</v>
      </c>
      <c r="F32" s="70">
        <f t="shared" si="0"/>
        <v>309.76</v>
      </c>
      <c r="G32" s="64"/>
      <c r="H32" s="40"/>
      <c r="J32" s="44"/>
    </row>
    <row r="33" spans="1:10" ht="20.100000000000001" customHeight="1" thickBot="1" x14ac:dyDescent="0.3">
      <c r="A33" s="153"/>
      <c r="B33" s="157"/>
      <c r="C33" s="29" t="s">
        <v>75</v>
      </c>
      <c r="D33" s="7" t="s">
        <v>18</v>
      </c>
      <c r="E33" s="69">
        <v>1364</v>
      </c>
      <c r="F33" s="71">
        <f t="shared" si="0"/>
        <v>1650.44</v>
      </c>
      <c r="G33" s="64"/>
      <c r="H33" s="40"/>
      <c r="J33" s="44"/>
    </row>
    <row r="34" spans="1:10" ht="15" customHeight="1" x14ac:dyDescent="0.25">
      <c r="A34" t="s">
        <v>101</v>
      </c>
      <c r="B34" s="2"/>
      <c r="E34" s="4"/>
      <c r="F34" s="3"/>
      <c r="H34" s="40"/>
    </row>
    <row r="35" spans="1:10" ht="9.9499999999999993" customHeight="1" x14ac:dyDescent="0.25">
      <c r="H35" s="40"/>
    </row>
    <row r="36" spans="1:10" ht="15" customHeight="1" x14ac:dyDescent="0.25">
      <c r="A36" t="str">
        <f>'Ostatní služby'!A16</f>
        <v xml:space="preserve">Tento ceník je vydaný Obcí Dolní Bojanovice na základě rozhodnutí Rady obce </v>
      </c>
    </row>
    <row r="37" spans="1:10" ht="15" customHeight="1" x14ac:dyDescent="0.25">
      <c r="A37" t="str">
        <f>'Ostatní služby'!A17</f>
        <v>usnesením č. RO/593/25 ze dne 15.12.2025, usnesením č. RO/594/25 ze dne 15.12.2025,    usnesením č. RO/605/25 ze dne 15.12.2025 a usnesením č. RO/46/26 ze dne 19.1.2026</v>
      </c>
    </row>
    <row r="38" spans="1:10" ht="9.9499999999999993" customHeight="1" x14ac:dyDescent="0.25"/>
    <row r="39" spans="1:10" ht="20.100000000000001" customHeight="1" x14ac:dyDescent="0.25">
      <c r="A39" t="s">
        <v>13</v>
      </c>
      <c r="C39" s="1">
        <f>'Ostatní služby'!C19</f>
        <v>46023</v>
      </c>
    </row>
  </sheetData>
  <mergeCells count="24">
    <mergeCell ref="E24:E26"/>
    <mergeCell ref="E27:E29"/>
    <mergeCell ref="B11:B23"/>
    <mergeCell ref="B24:B29"/>
    <mergeCell ref="C27:C29"/>
    <mergeCell ref="C24:C26"/>
    <mergeCell ref="D24:D26"/>
    <mergeCell ref="D27:D29"/>
    <mergeCell ref="A1:B1"/>
    <mergeCell ref="C1:F1"/>
    <mergeCell ref="A3:C3"/>
    <mergeCell ref="A4:A33"/>
    <mergeCell ref="B4:B10"/>
    <mergeCell ref="B31:B33"/>
    <mergeCell ref="D7:D10"/>
    <mergeCell ref="E7:E10"/>
    <mergeCell ref="F7:F10"/>
    <mergeCell ref="C4:C6"/>
    <mergeCell ref="D4:D6"/>
    <mergeCell ref="E4:E6"/>
    <mergeCell ref="F4:F6"/>
    <mergeCell ref="C7:C10"/>
    <mergeCell ref="F24:F26"/>
    <mergeCell ref="F27:F29"/>
  </mergeCells>
  <pageMargins left="0.47244094488188981" right="0.47244094488188981" top="0.59055118110236227" bottom="0.59055118110236227" header="0.31496062992125984" footer="0.31496062992125984"/>
  <pageSetup paperSize="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20"/>
  <sheetViews>
    <sheetView workbookViewId="0">
      <selection activeCell="N11" sqref="N11"/>
    </sheetView>
  </sheetViews>
  <sheetFormatPr defaultRowHeight="15" x14ac:dyDescent="0.25"/>
  <sheetData>
    <row r="2" spans="1:15" x14ac:dyDescent="0.25">
      <c r="A2" t="s">
        <v>50</v>
      </c>
    </row>
    <row r="3" spans="1:15" x14ac:dyDescent="0.25">
      <c r="G3" t="s">
        <v>52</v>
      </c>
      <c r="H3" t="s">
        <v>53</v>
      </c>
      <c r="N3" t="s">
        <v>65</v>
      </c>
      <c r="O3" t="s">
        <v>66</v>
      </c>
    </row>
    <row r="4" spans="1:15" x14ac:dyDescent="0.25">
      <c r="A4" t="s">
        <v>51</v>
      </c>
      <c r="G4">
        <v>562.57000000000005</v>
      </c>
      <c r="H4">
        <f>G4*1000</f>
        <v>562570</v>
      </c>
      <c r="J4" t="s">
        <v>62</v>
      </c>
      <c r="M4" s="28" t="s">
        <v>63</v>
      </c>
      <c r="N4">
        <v>65</v>
      </c>
      <c r="O4">
        <v>108</v>
      </c>
    </row>
    <row r="5" spans="1:15" x14ac:dyDescent="0.25">
      <c r="M5" s="28" t="s">
        <v>64</v>
      </c>
      <c r="N5">
        <v>73</v>
      </c>
      <c r="O5">
        <v>139</v>
      </c>
    </row>
    <row r="6" spans="1:15" x14ac:dyDescent="0.25">
      <c r="A6" t="s">
        <v>54</v>
      </c>
      <c r="G6">
        <v>1298412</v>
      </c>
    </row>
    <row r="7" spans="1:15" x14ac:dyDescent="0.25">
      <c r="N7">
        <f>N5*26</f>
        <v>1898</v>
      </c>
    </row>
    <row r="8" spans="1:15" x14ac:dyDescent="0.25">
      <c r="A8" t="s">
        <v>58</v>
      </c>
      <c r="G8">
        <f>G6/H4</f>
        <v>2.3080007821248909</v>
      </c>
    </row>
    <row r="9" spans="1:15" x14ac:dyDescent="0.25">
      <c r="N9">
        <f>73*26</f>
        <v>1898</v>
      </c>
    </row>
    <row r="10" spans="1:15" x14ac:dyDescent="0.25">
      <c r="A10" t="s">
        <v>59</v>
      </c>
      <c r="G10">
        <f>G8*1.2</f>
        <v>2.769600938549869</v>
      </c>
    </row>
    <row r="12" spans="1:15" x14ac:dyDescent="0.25">
      <c r="A12" t="s">
        <v>55</v>
      </c>
      <c r="G12">
        <v>1.4</v>
      </c>
    </row>
    <row r="14" spans="1:15" x14ac:dyDescent="0.25">
      <c r="A14" t="s">
        <v>61</v>
      </c>
      <c r="G14">
        <f>G12*G10</f>
        <v>3.8774413139698165</v>
      </c>
    </row>
    <row r="16" spans="1:15" x14ac:dyDescent="0.25">
      <c r="A16" t="s">
        <v>60</v>
      </c>
      <c r="G16">
        <f>G14*26</f>
        <v>100.81347416321523</v>
      </c>
    </row>
    <row r="18" spans="1:7" x14ac:dyDescent="0.25">
      <c r="A18" t="s">
        <v>56</v>
      </c>
      <c r="G18">
        <f>(G12*12)*G10</f>
        <v>46.529295767637791</v>
      </c>
    </row>
    <row r="20" spans="1:7" x14ac:dyDescent="0.25">
      <c r="A20" t="s">
        <v>57</v>
      </c>
      <c r="G20">
        <f>G18*26</f>
        <v>1209.7616899585826</v>
      </c>
    </row>
  </sheetData>
  <pageMargins left="0.47244094488188981" right="0.47244094488188981" top="0.59055118110236227" bottom="0.59055118110236227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387C0-84EB-4CA6-B6A9-E66E9818C0F0}">
  <dimension ref="A1:K26"/>
  <sheetViews>
    <sheetView workbookViewId="0">
      <selection activeCell="L7" sqref="L7"/>
    </sheetView>
  </sheetViews>
  <sheetFormatPr defaultRowHeight="15" x14ac:dyDescent="0.25"/>
  <cols>
    <col min="2" max="2" width="13.42578125" customWidth="1"/>
    <col min="3" max="3" width="58.7109375" customWidth="1"/>
    <col min="5" max="5" width="14.7109375" customWidth="1"/>
    <col min="6" max="6" width="15.85546875" customWidth="1"/>
  </cols>
  <sheetData>
    <row r="1" spans="1:11" ht="157.5" customHeight="1" x14ac:dyDescent="0.25">
      <c r="A1" s="100"/>
      <c r="B1" s="100"/>
      <c r="C1" s="101" t="s">
        <v>170</v>
      </c>
      <c r="D1" s="101"/>
      <c r="E1" s="101"/>
      <c r="F1" s="101"/>
    </row>
    <row r="2" spans="1:11" ht="15.75" thickBot="1" x14ac:dyDescent="0.3">
      <c r="H2" s="86"/>
      <c r="I2" s="86"/>
      <c r="J2" s="86"/>
    </row>
    <row r="3" spans="1:11" ht="15.75" thickBot="1" x14ac:dyDescent="0.3">
      <c r="A3" s="102" t="s">
        <v>35</v>
      </c>
      <c r="B3" s="103"/>
      <c r="C3" s="103"/>
      <c r="D3" s="15" t="s">
        <v>21</v>
      </c>
      <c r="E3" s="16" t="s">
        <v>22</v>
      </c>
      <c r="F3" s="17" t="s">
        <v>106</v>
      </c>
      <c r="H3" s="86" t="s">
        <v>99</v>
      </c>
      <c r="I3" s="86"/>
      <c r="J3" s="86"/>
    </row>
    <row r="4" spans="1:11" ht="105" x14ac:dyDescent="0.25">
      <c r="A4" s="139" t="s">
        <v>170</v>
      </c>
      <c r="B4" s="84" t="s">
        <v>181</v>
      </c>
      <c r="C4" s="85" t="s">
        <v>182</v>
      </c>
      <c r="D4" s="93" t="s">
        <v>183</v>
      </c>
      <c r="E4" s="94">
        <v>215</v>
      </c>
      <c r="F4" s="95">
        <f>ROUND(H4,0)</f>
        <v>260</v>
      </c>
      <c r="G4" s="96"/>
      <c r="H4" s="97">
        <f>E4*1.21</f>
        <v>260.14999999999998</v>
      </c>
      <c r="I4" s="86"/>
      <c r="J4" s="86"/>
    </row>
    <row r="5" spans="1:11" ht="25.5" customHeight="1" x14ac:dyDescent="0.25">
      <c r="A5" s="140"/>
      <c r="B5" s="98" t="s">
        <v>77</v>
      </c>
      <c r="C5" s="65" t="s">
        <v>171</v>
      </c>
      <c r="D5" s="6" t="s">
        <v>19</v>
      </c>
      <c r="E5" s="24">
        <v>2.5</v>
      </c>
      <c r="F5" s="32">
        <f t="shared" ref="F5:F19" si="0">ROUND(H5,0)</f>
        <v>3</v>
      </c>
      <c r="H5" s="87">
        <f t="shared" ref="H5:H20" si="1">E5*1.21</f>
        <v>3.0249999999999999</v>
      </c>
      <c r="I5" s="86"/>
      <c r="J5" s="86"/>
    </row>
    <row r="6" spans="1:11" ht="23.25" customHeight="1" x14ac:dyDescent="0.25">
      <c r="A6" s="140"/>
      <c r="B6" s="99"/>
      <c r="C6" s="65" t="s">
        <v>172</v>
      </c>
      <c r="D6" s="6" t="s">
        <v>19</v>
      </c>
      <c r="E6" s="24">
        <v>5</v>
      </c>
      <c r="F6" s="32">
        <f t="shared" si="0"/>
        <v>6</v>
      </c>
      <c r="H6" s="87">
        <f t="shared" si="1"/>
        <v>6.05</v>
      </c>
      <c r="I6" s="86"/>
      <c r="J6" s="86"/>
      <c r="K6" s="88"/>
    </row>
    <row r="7" spans="1:11" ht="28.5" customHeight="1" x14ac:dyDescent="0.25">
      <c r="A7" s="140"/>
      <c r="B7" s="99"/>
      <c r="C7" s="65" t="s">
        <v>173</v>
      </c>
      <c r="D7" s="6" t="s">
        <v>19</v>
      </c>
      <c r="E7" s="24">
        <v>4.0999999999999996</v>
      </c>
      <c r="F7" s="32">
        <f t="shared" si="0"/>
        <v>5</v>
      </c>
      <c r="H7" s="87">
        <f t="shared" si="1"/>
        <v>4.9609999999999994</v>
      </c>
      <c r="I7" s="86"/>
      <c r="J7" s="86"/>
    </row>
    <row r="8" spans="1:11" ht="28.5" customHeight="1" x14ac:dyDescent="0.25">
      <c r="A8" s="140"/>
      <c r="B8" s="99"/>
      <c r="C8" s="65" t="s">
        <v>174</v>
      </c>
      <c r="D8" s="6" t="s">
        <v>19</v>
      </c>
      <c r="E8" s="24">
        <v>8</v>
      </c>
      <c r="F8" s="32">
        <f t="shared" si="0"/>
        <v>10</v>
      </c>
      <c r="H8" s="87">
        <f t="shared" si="1"/>
        <v>9.68</v>
      </c>
      <c r="I8" s="89"/>
      <c r="J8" s="86"/>
    </row>
    <row r="9" spans="1:11" ht="27.75" customHeight="1" x14ac:dyDescent="0.25">
      <c r="A9" s="140"/>
      <c r="B9" s="99"/>
      <c r="C9" s="65" t="s">
        <v>179</v>
      </c>
      <c r="D9" s="6" t="s">
        <v>19</v>
      </c>
      <c r="E9" s="24">
        <v>8.5</v>
      </c>
      <c r="F9" s="32">
        <f t="shared" si="0"/>
        <v>10</v>
      </c>
      <c r="H9" s="87">
        <f t="shared" si="1"/>
        <v>10.285</v>
      </c>
      <c r="I9" s="86"/>
      <c r="J9" s="86"/>
    </row>
    <row r="10" spans="1:11" ht="27.75" customHeight="1" x14ac:dyDescent="0.25">
      <c r="A10" s="140"/>
      <c r="B10" s="99"/>
      <c r="C10" s="65" t="s">
        <v>175</v>
      </c>
      <c r="D10" s="6" t="s">
        <v>19</v>
      </c>
      <c r="E10" s="24">
        <v>16.5</v>
      </c>
      <c r="F10" s="32">
        <f t="shared" si="0"/>
        <v>20</v>
      </c>
      <c r="H10" s="87">
        <f t="shared" si="1"/>
        <v>19.965</v>
      </c>
      <c r="I10" s="86"/>
      <c r="J10" s="86"/>
    </row>
    <row r="11" spans="1:11" ht="27.75" customHeight="1" x14ac:dyDescent="0.25">
      <c r="A11" s="140"/>
      <c r="B11" s="99"/>
      <c r="C11" s="65" t="s">
        <v>178</v>
      </c>
      <c r="D11" s="6" t="s">
        <v>19</v>
      </c>
      <c r="E11" s="24">
        <v>15</v>
      </c>
      <c r="F11" s="32">
        <f t="shared" si="0"/>
        <v>18</v>
      </c>
      <c r="H11" s="87">
        <f t="shared" si="1"/>
        <v>18.149999999999999</v>
      </c>
      <c r="I11" s="86"/>
      <c r="J11" s="86"/>
    </row>
    <row r="12" spans="1:11" ht="28.5" customHeight="1" x14ac:dyDescent="0.25">
      <c r="A12" s="140"/>
      <c r="B12" s="99"/>
      <c r="C12" s="65" t="s">
        <v>176</v>
      </c>
      <c r="D12" s="6" t="s">
        <v>19</v>
      </c>
      <c r="E12" s="24">
        <v>30</v>
      </c>
      <c r="F12" s="32">
        <f t="shared" si="0"/>
        <v>36</v>
      </c>
      <c r="H12" s="87">
        <f t="shared" si="1"/>
        <v>36.299999999999997</v>
      </c>
      <c r="I12" s="86"/>
      <c r="J12" s="86"/>
    </row>
    <row r="13" spans="1:11" ht="30.75" customHeight="1" x14ac:dyDescent="0.25">
      <c r="A13" s="140"/>
      <c r="B13" s="183" t="s">
        <v>177</v>
      </c>
      <c r="C13" s="90" t="s">
        <v>171</v>
      </c>
      <c r="D13" s="6" t="s">
        <v>19</v>
      </c>
      <c r="E13" s="24">
        <v>2.5</v>
      </c>
      <c r="F13" s="32">
        <f t="shared" si="0"/>
        <v>3</v>
      </c>
      <c r="H13" s="87">
        <f t="shared" si="1"/>
        <v>3.0249999999999999</v>
      </c>
      <c r="I13" s="86"/>
      <c r="J13" s="86"/>
    </row>
    <row r="14" spans="1:11" ht="30.75" customHeight="1" x14ac:dyDescent="0.25">
      <c r="A14" s="182"/>
      <c r="B14" s="184"/>
      <c r="C14" s="91" t="s">
        <v>172</v>
      </c>
      <c r="D14" s="92" t="s">
        <v>19</v>
      </c>
      <c r="E14" s="34">
        <v>5</v>
      </c>
      <c r="F14" s="35">
        <f t="shared" si="0"/>
        <v>6</v>
      </c>
      <c r="H14" s="87">
        <f t="shared" si="1"/>
        <v>6.05</v>
      </c>
      <c r="I14" s="86"/>
      <c r="J14" s="86"/>
    </row>
    <row r="15" spans="1:11" ht="30.75" customHeight="1" x14ac:dyDescent="0.25">
      <c r="A15" s="182"/>
      <c r="B15" s="184"/>
      <c r="C15" s="91" t="s">
        <v>173</v>
      </c>
      <c r="D15" s="92" t="s">
        <v>19</v>
      </c>
      <c r="E15" s="34">
        <v>4.0999999999999996</v>
      </c>
      <c r="F15" s="35">
        <f t="shared" si="0"/>
        <v>5</v>
      </c>
      <c r="H15" s="87">
        <f t="shared" si="1"/>
        <v>4.9609999999999994</v>
      </c>
      <c r="I15" s="86"/>
      <c r="J15" s="86"/>
    </row>
    <row r="16" spans="1:11" ht="30.75" customHeight="1" x14ac:dyDescent="0.25">
      <c r="A16" s="182"/>
      <c r="B16" s="184"/>
      <c r="C16" s="91" t="s">
        <v>174</v>
      </c>
      <c r="D16" s="92" t="s">
        <v>19</v>
      </c>
      <c r="E16" s="34">
        <v>8</v>
      </c>
      <c r="F16" s="35">
        <f t="shared" si="0"/>
        <v>10</v>
      </c>
      <c r="H16" s="87">
        <f t="shared" si="1"/>
        <v>9.68</v>
      </c>
      <c r="I16" s="86"/>
      <c r="J16" s="86"/>
    </row>
    <row r="17" spans="1:10" ht="30.75" customHeight="1" x14ac:dyDescent="0.25">
      <c r="A17" s="182"/>
      <c r="B17" s="184"/>
      <c r="C17" s="91" t="s">
        <v>179</v>
      </c>
      <c r="D17" s="92" t="s">
        <v>19</v>
      </c>
      <c r="E17" s="34">
        <v>8.5</v>
      </c>
      <c r="F17" s="35">
        <f t="shared" si="0"/>
        <v>10</v>
      </c>
      <c r="H17" s="87">
        <f t="shared" si="1"/>
        <v>10.285</v>
      </c>
      <c r="I17" s="86"/>
      <c r="J17" s="86"/>
    </row>
    <row r="18" spans="1:10" ht="30.75" customHeight="1" x14ac:dyDescent="0.25">
      <c r="A18" s="182"/>
      <c r="B18" s="184"/>
      <c r="C18" s="91" t="s">
        <v>175</v>
      </c>
      <c r="D18" s="92" t="s">
        <v>19</v>
      </c>
      <c r="E18" s="34">
        <v>16.5</v>
      </c>
      <c r="F18" s="35">
        <f t="shared" si="0"/>
        <v>20</v>
      </c>
      <c r="H18" s="87">
        <f t="shared" si="1"/>
        <v>19.965</v>
      </c>
      <c r="I18" s="86"/>
      <c r="J18" s="86"/>
    </row>
    <row r="19" spans="1:10" ht="30.75" customHeight="1" x14ac:dyDescent="0.25">
      <c r="A19" s="182"/>
      <c r="B19" s="184"/>
      <c r="C19" s="91" t="s">
        <v>178</v>
      </c>
      <c r="D19" s="92" t="s">
        <v>19</v>
      </c>
      <c r="E19" s="34">
        <v>15</v>
      </c>
      <c r="F19" s="35">
        <f t="shared" si="0"/>
        <v>18</v>
      </c>
      <c r="H19" s="87">
        <f t="shared" si="1"/>
        <v>18.149999999999999</v>
      </c>
      <c r="I19" s="86"/>
      <c r="J19" s="86"/>
    </row>
    <row r="20" spans="1:10" ht="27" customHeight="1" thickBot="1" x14ac:dyDescent="0.3">
      <c r="A20" s="141"/>
      <c r="B20" s="185"/>
      <c r="C20" s="49" t="s">
        <v>180</v>
      </c>
      <c r="D20" s="7" t="s">
        <v>19</v>
      </c>
      <c r="E20" s="25">
        <v>30</v>
      </c>
      <c r="F20" s="19">
        <f>ROUND(H20,0)</f>
        <v>36</v>
      </c>
      <c r="H20" s="87">
        <f t="shared" si="1"/>
        <v>36.299999999999997</v>
      </c>
      <c r="I20" s="86"/>
      <c r="J20" s="86"/>
    </row>
    <row r="21" spans="1:10" x14ac:dyDescent="0.25">
      <c r="A21" t="s">
        <v>101</v>
      </c>
      <c r="B21" s="2"/>
      <c r="E21" s="4"/>
      <c r="F21" s="3"/>
    </row>
    <row r="22" spans="1:10" x14ac:dyDescent="0.25">
      <c r="A22" s="2"/>
      <c r="B22" s="2"/>
      <c r="E22" s="4"/>
      <c r="F22" s="3"/>
    </row>
    <row r="23" spans="1:10" x14ac:dyDescent="0.25">
      <c r="A23" t="s">
        <v>24</v>
      </c>
    </row>
    <row r="24" spans="1:10" x14ac:dyDescent="0.25">
      <c r="A24" t="s">
        <v>169</v>
      </c>
    </row>
    <row r="26" spans="1:10" x14ac:dyDescent="0.25">
      <c r="A26" t="s">
        <v>13</v>
      </c>
      <c r="C26" s="1">
        <v>46023</v>
      </c>
    </row>
  </sheetData>
  <mergeCells count="6">
    <mergeCell ref="A1:B1"/>
    <mergeCell ref="C1:F1"/>
    <mergeCell ref="A3:C3"/>
    <mergeCell ref="A4:A20"/>
    <mergeCell ref="B5:B12"/>
    <mergeCell ref="B13:B20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7</vt:i4>
      </vt:variant>
    </vt:vector>
  </HeadingPairs>
  <TitlesOfParts>
    <vt:vector size="17" baseType="lpstr">
      <vt:lpstr>Ostatní služby</vt:lpstr>
      <vt:lpstr>Technické služby</vt:lpstr>
      <vt:lpstr>Prodej dřeva</vt:lpstr>
      <vt:lpstr>Hřbitov</vt:lpstr>
      <vt:lpstr>Obecní dům</vt:lpstr>
      <vt:lpstr>Nájmy nemovitostí</vt:lpstr>
      <vt:lpstr>Odpady</vt:lpstr>
      <vt:lpstr>Náklady popelnice</vt:lpstr>
      <vt:lpstr>z.č. 106-1999 Sb.</vt:lpstr>
      <vt:lpstr>Soutisk</vt:lpstr>
      <vt:lpstr>Hřbitov!Oblast_tisku</vt:lpstr>
      <vt:lpstr>'Nájmy nemovitostí'!Oblast_tisku</vt:lpstr>
      <vt:lpstr>'Obecní dům'!Oblast_tisku</vt:lpstr>
      <vt:lpstr>Odpady!Oblast_tisku</vt:lpstr>
      <vt:lpstr>'Ostatní služby'!Oblast_tisku</vt:lpstr>
      <vt:lpstr>'Prodej dřeva'!Oblast_tisku</vt:lpstr>
      <vt:lpstr>'Technické služby'!Oblast_tisku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kultura</dc:creator>
  <cp:lastModifiedBy>Michael Purmenský</cp:lastModifiedBy>
  <cp:revision>3</cp:revision>
  <cp:lastPrinted>2024-12-23T10:00:46Z</cp:lastPrinted>
  <dcterms:created xsi:type="dcterms:W3CDTF">2015-02-03T09:22:04Z</dcterms:created>
  <dcterms:modified xsi:type="dcterms:W3CDTF">2026-02-02T12:11:56Z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